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rne\Dropbox\AAA Tilivara Dropbox\Pöytätennisseura Wega ry\2024\"/>
    </mc:Choice>
  </mc:AlternateContent>
  <xr:revisionPtr revIDLastSave="0" documentId="13_ncr:1_{44852C8D-CE5C-4244-90A0-D2A43E52BF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astauksist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3" i="1"/>
  <c r="J5" i="1"/>
  <c r="J4" i="1"/>
  <c r="J3" i="1"/>
  <c r="I5" i="1"/>
  <c r="I4" i="1"/>
  <c r="I3" i="1"/>
  <c r="H5" i="1"/>
  <c r="H4" i="1"/>
  <c r="H3" i="1"/>
  <c r="H2" i="1" s="1"/>
  <c r="G3" i="1"/>
  <c r="G4" i="1"/>
  <c r="G5" i="1"/>
  <c r="L1" i="1"/>
  <c r="I2" i="1" l="1"/>
  <c r="K2" i="1"/>
  <c r="J2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Aarne Kyläkallio</author>
  </authors>
  <commentList>
    <comment ref="C59" authorId="0" shapeId="0" xr:uid="{DFA770EC-2A6F-42C9-96ED-FFA0FE78639A}">
      <text>
        <r>
          <rPr>
            <b/>
            <sz val="9"/>
            <color indexed="81"/>
            <rFont val="Tahoma"/>
            <charset val="1"/>
          </rPr>
          <t>Aarne Kyläkallio:</t>
        </r>
        <r>
          <rPr>
            <sz val="9"/>
            <color indexed="81"/>
            <rFont val="Tahoma"/>
            <charset val="1"/>
          </rPr>
          <t xml:space="preserve">
Tamondong Leian oike nimi</t>
        </r>
      </text>
    </comment>
  </commentList>
</comments>
</file>

<file path=xl/sharedStrings.xml><?xml version="1.0" encoding="utf-8"?>
<sst xmlns="http://schemas.openxmlformats.org/spreadsheetml/2006/main" count="878" uniqueCount="346">
  <si>
    <t>Aikaleima</t>
  </si>
  <si>
    <t>Nimi</t>
  </si>
  <si>
    <t>Seura</t>
  </si>
  <si>
    <t>Sähköposti</t>
  </si>
  <si>
    <t>Puhelinnumero</t>
  </si>
  <si>
    <t>Ryhmä 1 klo 9:00 Lauantai 16.11.2024</t>
  </si>
  <si>
    <t xml:space="preserve">Ryhmä 2 klo 12:30 Lauantai 16.11.2024 </t>
  </si>
  <si>
    <t xml:space="preserve">Ryhmä 3 klo 16:00 Lauantai 16.11.2024 </t>
  </si>
  <si>
    <t>Ryhmä 1 klo 9:00. Sunnuntai 17.11.2024</t>
  </si>
  <si>
    <t>Ryhmä 2 klo 12:30 Sunnuntai 17.11.2024</t>
  </si>
  <si>
    <t>Ryhmä 3 klo 16:00 Sunnuntai 17.11.2024</t>
  </si>
  <si>
    <t>Palautetta / kehityskohteita / kommentteja / muuta?</t>
  </si>
  <si>
    <t>Myönnän luvan</t>
  </si>
  <si>
    <t>Hans Kroon</t>
  </si>
  <si>
    <t>Boo</t>
  </si>
  <si>
    <t>aarne.kylakallio@tilivara.fi</t>
  </si>
  <si>
    <t>+3585068575</t>
  </si>
  <si>
    <t>M-2150</t>
  </si>
  <si>
    <t>Berg Tomas</t>
  </si>
  <si>
    <t>Ununger Ulf</t>
  </si>
  <si>
    <t>Järvinen Sami</t>
  </si>
  <si>
    <t>PT-2000</t>
  </si>
  <si>
    <t>samijarvinen2132@gmail.com</t>
  </si>
  <si>
    <t>0504086565</t>
  </si>
  <si>
    <t>M-1900</t>
  </si>
  <si>
    <t>M-2200</t>
  </si>
  <si>
    <t>Sunnuntaina ratingin mukaan vain toinen luokka.</t>
  </si>
  <si>
    <t>Nuutinen Markku</t>
  </si>
  <si>
    <t>Stara</t>
  </si>
  <si>
    <t>markku.j.nuutinen@gmail.com</t>
  </si>
  <si>
    <t>+358445121292</t>
  </si>
  <si>
    <t>M-1600</t>
  </si>
  <si>
    <t>Takkavuori Max</t>
  </si>
  <si>
    <t>TIP70</t>
  </si>
  <si>
    <t>ptakkavu@gmail.com</t>
  </si>
  <si>
    <t>0442468847</t>
  </si>
  <si>
    <t>Juniori GP</t>
  </si>
  <si>
    <t>M-1700</t>
  </si>
  <si>
    <t xml:space="preserve">Berghäll Miika </t>
  </si>
  <si>
    <t>Lpts</t>
  </si>
  <si>
    <t xml:space="preserve">Mb-saneeraus@hotmail.com </t>
  </si>
  <si>
    <t>M-1800</t>
  </si>
  <si>
    <t xml:space="preserve">Minulla on tourette syndrooma ja pyydän anteeksi niistä johtuvia oireita jos niitä tulee peli aikana </t>
  </si>
  <si>
    <t>Kahlos Juho</t>
  </si>
  <si>
    <t>TIP-70</t>
  </si>
  <si>
    <t>juho.kahlos77@gmail.com</t>
  </si>
  <si>
    <t>0449435468</t>
  </si>
  <si>
    <t>MK GP</t>
  </si>
  <si>
    <t>Mikkola Jouko</t>
  </si>
  <si>
    <t>Wega</t>
  </si>
  <si>
    <t>jouko@joukomikkola.fi</t>
  </si>
  <si>
    <t>0400449979</t>
  </si>
  <si>
    <t xml:space="preserve">Vesa Bäckman </t>
  </si>
  <si>
    <t>JPT</t>
  </si>
  <si>
    <t>vesab7@gmail.com</t>
  </si>
  <si>
    <t>0407563464</t>
  </si>
  <si>
    <t>Salonen Sami</t>
  </si>
  <si>
    <t>samppaks92@gmail.com</t>
  </si>
  <si>
    <t>0449837547</t>
  </si>
  <si>
    <t>M-1200</t>
  </si>
  <si>
    <t>M-1000</t>
  </si>
  <si>
    <t>M-1300</t>
  </si>
  <si>
    <t>M-1100</t>
  </si>
  <si>
    <t>Sell Ilari</t>
  </si>
  <si>
    <t>PT Espoo</t>
  </si>
  <si>
    <t>sellilari@gmail.com</t>
  </si>
  <si>
    <t>0404640817</t>
  </si>
  <si>
    <t>Kainulainen Pertti</t>
  </si>
  <si>
    <t>pertti.kainulainen@pk-tyokalut.fi</t>
  </si>
  <si>
    <t>+358 40 356 2557</t>
  </si>
  <si>
    <t>Sammalkorpi Sisu</t>
  </si>
  <si>
    <t>MBF</t>
  </si>
  <si>
    <t>sisu.sammmalkorpi@gmail.com</t>
  </si>
  <si>
    <t>+358 44 9869829</t>
  </si>
  <si>
    <t>Koivumäki Jimi</t>
  </si>
  <si>
    <t>Tip-70</t>
  </si>
  <si>
    <t>maaret.koivumaki@gmail.com</t>
  </si>
  <si>
    <t>0505249813</t>
  </si>
  <si>
    <t>Koivumäki Joel</t>
  </si>
  <si>
    <t>Vihreälaakso Eeka</t>
  </si>
  <si>
    <t>PTS Sherwood</t>
  </si>
  <si>
    <t>vihrealaakso@gmail.com</t>
  </si>
  <si>
    <t>0405701200</t>
  </si>
  <si>
    <t>Juutilainen Tomi</t>
  </si>
  <si>
    <t>PT 75</t>
  </si>
  <si>
    <t>jorma.juutilainen@evl.fi</t>
  </si>
  <si>
    <t>+358405261620</t>
  </si>
  <si>
    <t xml:space="preserve">Timo Averjanov </t>
  </si>
  <si>
    <t xml:space="preserve">TIP-70 </t>
  </si>
  <si>
    <t>timo.aver@hotmail.com</t>
  </si>
  <si>
    <t>0503671432</t>
  </si>
  <si>
    <t>M-1500</t>
  </si>
  <si>
    <t>Paul Måns</t>
  </si>
  <si>
    <t>Mans.Paul@helvar.com</t>
  </si>
  <si>
    <t>0505897504</t>
  </si>
  <si>
    <t>Kadar Ildi</t>
  </si>
  <si>
    <t>tokes.ildiko@gmail.com</t>
  </si>
  <si>
    <t>+358453461779</t>
  </si>
  <si>
    <t>NK-GP</t>
  </si>
  <si>
    <t>Pavlov Konstantin</t>
  </si>
  <si>
    <t>PT75</t>
  </si>
  <si>
    <t>Pavlovteam1988@gmail.com</t>
  </si>
  <si>
    <t>+358402403038</t>
  </si>
  <si>
    <t>Ramos Jose</t>
  </si>
  <si>
    <t>BF-78</t>
  </si>
  <si>
    <t>jose.ramos@gmx.net</t>
  </si>
  <si>
    <t>+358405384241</t>
  </si>
  <si>
    <t>Tolvanen Hannu</t>
  </si>
  <si>
    <t>hatolvanen@gmail.com</t>
  </si>
  <si>
    <t>+358 50 5680 584</t>
  </si>
  <si>
    <t>Räisänen Andrei</t>
  </si>
  <si>
    <t>etunimi.sukunimi@gmail.com</t>
  </si>
  <si>
    <t>Sam Londen</t>
  </si>
  <si>
    <t>sam.londen@outlook.com</t>
  </si>
  <si>
    <t>0449542583</t>
  </si>
  <si>
    <t>Välläri Aleksis</t>
  </si>
  <si>
    <t>Pt Espoo</t>
  </si>
  <si>
    <t>Avallari@icloud.com</t>
  </si>
  <si>
    <t>0407750801</t>
  </si>
  <si>
    <t>Unt Mihkel</t>
  </si>
  <si>
    <t>LTK Kalev</t>
  </si>
  <si>
    <t>mihkel.unt@gmail.com</t>
  </si>
  <si>
    <t>+37255614423</t>
  </si>
  <si>
    <t>Unt Robert</t>
  </si>
  <si>
    <t>LTK Pingpong</t>
  </si>
  <si>
    <t>Schiewek nick</t>
  </si>
  <si>
    <t>schiewek1@gmail.com</t>
  </si>
  <si>
    <t>0400899601</t>
  </si>
  <si>
    <t>Takkavuori Petri</t>
  </si>
  <si>
    <t>+358442468847</t>
  </si>
  <si>
    <t>Korvaa aikaisemman ilmoittautumisen kokonaan, rating noussut</t>
  </si>
  <si>
    <t>Kurgpõld Aire</t>
  </si>
  <si>
    <t>aire.kurgpold@gmail.com</t>
  </si>
  <si>
    <t>+372 56 452012</t>
  </si>
  <si>
    <t>Kurgpõld Raido</t>
  </si>
  <si>
    <t>M-800</t>
  </si>
  <si>
    <t>Kadar Levente</t>
  </si>
  <si>
    <t>Kurunmäki Kyösti</t>
  </si>
  <si>
    <t>kyosti.kurunmaki@outlook.com</t>
  </si>
  <si>
    <t>+358 50 3504647</t>
  </si>
  <si>
    <t>Kangas Arto</t>
  </si>
  <si>
    <t>artokangas12@gmail.com</t>
  </si>
  <si>
    <t>+358 50 4821058</t>
  </si>
  <si>
    <t xml:space="preserve">Tuuttila Juhana </t>
  </si>
  <si>
    <t>PT Jyväskylä</t>
  </si>
  <si>
    <t>juhana.tuuttila@gmail.com</t>
  </si>
  <si>
    <t>0449752110</t>
  </si>
  <si>
    <t>Peter Eriksson</t>
  </si>
  <si>
    <t>peter.ruda.eriksson@gmail.com</t>
  </si>
  <si>
    <t>0407549875</t>
  </si>
  <si>
    <t>Hartzell Kai</t>
  </si>
  <si>
    <t>kai.hartzell@gmail.com</t>
  </si>
  <si>
    <t>+358404139572</t>
  </si>
  <si>
    <t>Koskinen Veikko</t>
  </si>
  <si>
    <t>ToTe</t>
  </si>
  <si>
    <t>vjkoskinen@gmail.com</t>
  </si>
  <si>
    <t>+358 45 124 9046</t>
  </si>
  <si>
    <t>Pitkänen Juha</t>
  </si>
  <si>
    <t>Pt 75</t>
  </si>
  <si>
    <t>jpitk5544@gmail.com</t>
  </si>
  <si>
    <t>0466362137</t>
  </si>
  <si>
    <t>Dąbrowski Marcin</t>
  </si>
  <si>
    <t>TuPy</t>
  </si>
  <si>
    <t>marcindab1983@gmail.com</t>
  </si>
  <si>
    <t>+358442534219</t>
  </si>
  <si>
    <t>Povolotskii Vitalii</t>
  </si>
  <si>
    <t>vit.suom@gmail.com</t>
  </si>
  <si>
    <t>0408730858</t>
  </si>
  <si>
    <t>Roosioks Eleonoora</t>
  </si>
  <si>
    <t>elli.roosioks@gmail.com</t>
  </si>
  <si>
    <t>+358503403940</t>
  </si>
  <si>
    <t>Salo Markku</t>
  </si>
  <si>
    <t>Nups</t>
  </si>
  <si>
    <t>markku.salo61@gmail.com</t>
  </si>
  <si>
    <t>0505667745</t>
  </si>
  <si>
    <t>Kolga Aleksej</t>
  </si>
  <si>
    <t>aleksej.kolga@gmail.com</t>
  </si>
  <si>
    <t>0408653170</t>
  </si>
  <si>
    <t xml:space="preserve"> Averjanov Timo</t>
  </si>
  <si>
    <t>timo.aver@hotmailcom</t>
  </si>
  <si>
    <t>Kettunen Heikki</t>
  </si>
  <si>
    <t>heikkik466@gmail.com</t>
  </si>
  <si>
    <t>+358408326478</t>
  </si>
  <si>
    <t>Amarasinghe, Usara</t>
  </si>
  <si>
    <t>Smash</t>
  </si>
  <si>
    <t>alex39ander@outlook.com</t>
  </si>
  <si>
    <t>0407630922</t>
  </si>
  <si>
    <t>Amarasinghe, Yenuli</t>
  </si>
  <si>
    <t>Juniors should play less than adults</t>
  </si>
  <si>
    <t>Amarasinghe, Oshadini</t>
  </si>
  <si>
    <t>Tamandong , Leian</t>
  </si>
  <si>
    <t>Hoang Nhat Nguyen Hai</t>
  </si>
  <si>
    <t>Hoang Nhat Nguyen Long</t>
  </si>
  <si>
    <t>Das Emon</t>
  </si>
  <si>
    <t>emonranadeep@gmail.com</t>
  </si>
  <si>
    <t>+358406587920</t>
  </si>
  <si>
    <t>Virtanen Jyrki</t>
  </si>
  <si>
    <t>HäKi</t>
  </si>
  <si>
    <t>virtanen.jyrki@gmail.com</t>
  </si>
  <si>
    <t>+358405535539</t>
  </si>
  <si>
    <t>Arino Ilkks</t>
  </si>
  <si>
    <t>HUT</t>
  </si>
  <si>
    <t>arino.ilkka@gmail.com</t>
  </si>
  <si>
    <t>+358400317008</t>
  </si>
  <si>
    <t>Hauhia Markku</t>
  </si>
  <si>
    <t>Boom</t>
  </si>
  <si>
    <t>markku.hauhia@gmail.com</t>
  </si>
  <si>
    <t>050-3057897</t>
  </si>
  <si>
    <t>Eskola Petri</t>
  </si>
  <si>
    <t>petri.eskola@yahoo.com</t>
  </si>
  <si>
    <t>+358 44 3421923</t>
  </si>
  <si>
    <t>M-1400</t>
  </si>
  <si>
    <t xml:space="preserve">Mäkelä Aaro </t>
  </si>
  <si>
    <t xml:space="preserve">PT Espoo </t>
  </si>
  <si>
    <t>aaromakela@outlook.com</t>
  </si>
  <si>
    <t>0458892470</t>
  </si>
  <si>
    <t>Kauppala Petteri</t>
  </si>
  <si>
    <t>pete@aitonet,com</t>
  </si>
  <si>
    <t>0456386849</t>
  </si>
  <si>
    <t>Somervuori jukka</t>
  </si>
  <si>
    <t>Bk</t>
  </si>
  <si>
    <t>jukka.somervuori@gmail.com</t>
  </si>
  <si>
    <t>0407573020</t>
  </si>
  <si>
    <t>Günther Bernd</t>
  </si>
  <si>
    <t>guentherbe@yahoo.de</t>
  </si>
  <si>
    <t>+358504314236</t>
  </si>
  <si>
    <t>Kadar Lilla</t>
  </si>
  <si>
    <t>+3585338429</t>
  </si>
  <si>
    <t>Kiitos kisojen järjestämisestä!!</t>
  </si>
  <si>
    <t>Kaura Aku</t>
  </si>
  <si>
    <t>aku.kaura@tobira.fi</t>
  </si>
  <si>
    <t>+358407197843</t>
  </si>
  <si>
    <t>Arvola Juha</t>
  </si>
  <si>
    <t>KoKu</t>
  </si>
  <si>
    <t>juha_arvola@hotmail.com</t>
  </si>
  <si>
    <t>+358400707518</t>
  </si>
  <si>
    <t>Brander Richard</t>
  </si>
  <si>
    <t>BK</t>
  </si>
  <si>
    <t>richard.brander@outlook.com</t>
  </si>
  <si>
    <t>+358 40 5146363</t>
  </si>
  <si>
    <t>Koli Olli</t>
  </si>
  <si>
    <t>Olli.jkoli@gmail.com</t>
  </si>
  <si>
    <t>Suokas Otto</t>
  </si>
  <si>
    <t>otto.suokas@gmail.com</t>
  </si>
  <si>
    <t>0409693755</t>
  </si>
  <si>
    <t>Vuori Marko</t>
  </si>
  <si>
    <t>Halex</t>
  </si>
  <si>
    <t>markovuori12@hotmail.com</t>
  </si>
  <si>
    <t>+358505338309</t>
  </si>
  <si>
    <t>Kolppanen Pekka</t>
  </si>
  <si>
    <t>pekka.kolppanen@susiluoto.com</t>
  </si>
  <si>
    <t>+358405017958</t>
  </si>
  <si>
    <t>Heinonen Jukka</t>
  </si>
  <si>
    <t>jukka142@gmail.com</t>
  </si>
  <si>
    <t>+358505941752</t>
  </si>
  <si>
    <t>Tuomaila Petri</t>
  </si>
  <si>
    <t>LPTS</t>
  </si>
  <si>
    <t>petri.tuomaila@kamux.fi</t>
  </si>
  <si>
    <t>+358406828104</t>
  </si>
  <si>
    <t>Zhang, Xinfang</t>
  </si>
  <si>
    <t>Liao, Dijia</t>
  </si>
  <si>
    <t>Marttinen Ilkka</t>
  </si>
  <si>
    <t>LrTU</t>
  </si>
  <si>
    <t>ilkka.marttinen@kolumbus.fi</t>
  </si>
  <si>
    <t>Lassila Markus</t>
  </si>
  <si>
    <t>lassilam@gmail.com</t>
  </si>
  <si>
    <t>+358505838167</t>
  </si>
  <si>
    <t>Jurvanen Matti</t>
  </si>
  <si>
    <t>Häki</t>
  </si>
  <si>
    <t>matti.k.jurvanen@gmail.com</t>
  </si>
  <si>
    <t>+358 44 97 93 181</t>
  </si>
  <si>
    <t>Brewu Gregory</t>
  </si>
  <si>
    <t>Pt espoo</t>
  </si>
  <si>
    <t>gregory.brewu@gmail.com</t>
  </si>
  <si>
    <t>+358 46 610 2993</t>
  </si>
  <si>
    <t>Ei muuta.</t>
  </si>
  <si>
    <t>Luttunen Juhani</t>
  </si>
  <si>
    <t>jluttunen@hotmail.com</t>
  </si>
  <si>
    <t>+358443282261</t>
  </si>
  <si>
    <t>Luttunen Jukka</t>
  </si>
  <si>
    <t>NuSe</t>
  </si>
  <si>
    <t>+358451395585</t>
  </si>
  <si>
    <t>Petal Lev</t>
  </si>
  <si>
    <t>Pt-75</t>
  </si>
  <si>
    <t>Levpetalamta@gmail.com</t>
  </si>
  <si>
    <t>+358 44 237 2471</t>
  </si>
  <si>
    <t>Hanson Alexandra Olivia</t>
  </si>
  <si>
    <t>LTK KALEV</t>
  </si>
  <si>
    <t>+358 50 68575</t>
  </si>
  <si>
    <t>Hanson Katrin Riina</t>
  </si>
  <si>
    <t>Jahnson Hans Hugo</t>
  </si>
  <si>
    <t>Vaher Andrus</t>
  </si>
  <si>
    <t>Nikitina Alissa</t>
  </si>
  <si>
    <t>Kaiva Johannes</t>
  </si>
  <si>
    <t>Uustalu Karine</t>
  </si>
  <si>
    <t>Veldemann Kaido</t>
  </si>
  <si>
    <t>Jakovlev Vassili</t>
  </si>
  <si>
    <t>Rass Artur</t>
  </si>
  <si>
    <t>Jaaksoo Rudolf</t>
  </si>
  <si>
    <t>Talumets Kert</t>
  </si>
  <si>
    <t>Kozintsev Enrico</t>
  </si>
  <si>
    <t>Hõbeoja Ottomar</t>
  </si>
  <si>
    <t>Andrejeva Diana</t>
  </si>
  <si>
    <t>Leppik Mark</t>
  </si>
  <si>
    <t>Ikkonen Eiris</t>
  </si>
  <si>
    <t>Türi Frank</t>
  </si>
  <si>
    <t>Kraiko Martin</t>
  </si>
  <si>
    <t>Lee Liu</t>
  </si>
  <si>
    <t>Rahuoja Alex</t>
  </si>
  <si>
    <t>Taltech Table Tennis</t>
  </si>
  <si>
    <t>Tran Dinh Dat</t>
  </si>
  <si>
    <t>Lipi/Vire</t>
  </si>
  <si>
    <t>cooperisaacs2k8@gmail.com</t>
  </si>
  <si>
    <t>+358 41 5764599</t>
  </si>
  <si>
    <t>Pham Phu Bach</t>
  </si>
  <si>
    <t>bachpham582@gmail.com</t>
  </si>
  <si>
    <t>+358 449232850</t>
  </si>
  <si>
    <t>Pelli Sanna</t>
  </si>
  <si>
    <t>Matyko Vladyslav</t>
  </si>
  <si>
    <t>Veidenbaum Elina</t>
  </si>
  <si>
    <t>Orestis Papadopoulos</t>
  </si>
  <si>
    <t>Tietojen käsittelyluvan myöntäminen *Ilmoittaja on ymmärtänyt että luovutetut yhteystiedot ovat julkisia ja ilmoittaja vakuuttaa että hänellä on oikeus antaa yhteystietojen käsittelylupa Wega ry:lle. Mikäli lupaa ei myönnetä niin kilpailuihin ilmoittautum</t>
  </si>
  <si>
    <t>M-1800/M-2150</t>
  </si>
  <si>
    <t>M-1200/M1600</t>
  </si>
  <si>
    <t>NK-GP/M1000</t>
  </si>
  <si>
    <t>JUNALIPUT</t>
  </si>
  <si>
    <t>Hiiemäe Andrus</t>
  </si>
  <si>
    <t>Autio Riku</t>
  </si>
  <si>
    <t>Hoang Nhat Nguyen Ha</t>
  </si>
  <si>
    <t>Räsänen Mika</t>
  </si>
  <si>
    <t>Soine Toni</t>
  </si>
  <si>
    <t>Meelis Kärner</t>
  </si>
  <si>
    <t>Pasanen Mika</t>
  </si>
  <si>
    <t>M-16000</t>
  </si>
  <si>
    <t>M-12000</t>
  </si>
  <si>
    <t>M-21500</t>
  </si>
  <si>
    <t>M-22000</t>
  </si>
  <si>
    <t>M-18000</t>
  </si>
  <si>
    <t>M-10000</t>
  </si>
  <si>
    <t>Juniori GP0</t>
  </si>
  <si>
    <t>M-19000</t>
  </si>
  <si>
    <t>Chohan Neha</t>
  </si>
  <si>
    <t>Enriquez Jaimielee</t>
  </si>
  <si>
    <t>Thapa Nitija</t>
  </si>
  <si>
    <t>Kellow Mia</t>
  </si>
  <si>
    <t>LENTOLIPPU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</si>
</sst>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442F65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8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0" fillId="6" borderId="0" xfId="0" applyFill="1"/>
    <xf numFmtId="164" fontId="1" fillId="7" borderId="7" xfId="0" applyNumberFormat="1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0" fillId="7" borderId="0" xfId="0" applyFill="1"/>
    <xf numFmtId="0" fontId="1" fillId="7" borderId="9" xfId="0" applyFont="1" applyFill="1" applyBorder="1" applyAlignment="1">
      <alignment vertical="center"/>
    </xf>
    <xf numFmtId="164" fontId="1" fillId="7" borderId="4" xfId="0" applyNumberFormat="1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0" fontId="2" fillId="0" borderId="5" xfId="1" applyFill="1" applyBorder="1" applyAlignment="1">
      <alignment vertical="center"/>
    </xf>
    <xf numFmtId="0" fontId="0" fillId="0" borderId="0" xfId="0" applyFill="1"/>
    <xf numFmtId="0" fontId="2" fillId="4" borderId="5" xfId="1" applyFill="1" applyBorder="1" applyAlignment="1">
      <alignment vertical="center"/>
    </xf>
    <xf numFmtId="0" fontId="2" fillId="4" borderId="8" xfId="1" applyFill="1" applyBorder="1" applyAlignment="1">
      <alignment vertical="center"/>
    </xf>
    <xf numFmtId="0" fontId="2" fillId="7" borderId="5" xfId="1" applyFill="1" applyBorder="1" applyAlignment="1">
      <alignment vertical="center"/>
    </xf>
    <xf numFmtId="0" fontId="5" fillId="7" borderId="0" xfId="0" applyFont="1" applyFill="1"/>
  </cellXfs>
  <cellStyles count="2">
    <cellStyle name="Good" xfId="1" builtinId="26"/>
    <cellStyle name="Normal" xfId="0" builtinId="0"/>
  </cellStyles>
  <dxfs count="4"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Vastauksist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6:M143" headerRowDxfId="0">
  <tableColumns count="13">
    <tableColumn id="1" xr3:uid="{00000000-0010-0000-0000-000001000000}" name="Aikaleima"/>
    <tableColumn id="2" xr3:uid="{00000000-0010-0000-0000-000002000000}" name="Tietojen käsittelyluvan myöntäminen *Ilmoittaja on ymmärtänyt että luovutetut yhteystiedot ovat julkisia ja ilmoittaja vakuuttaa että hänellä on oikeus antaa yhteystietojen käsittelylupa Wega ry:lle. Mikäli lupaa ei myönnetä niin kilpailuihin ilmoittautum"/>
    <tableColumn id="3" xr3:uid="{00000000-0010-0000-0000-000003000000}" name="Nimi"/>
    <tableColumn id="4" xr3:uid="{00000000-0010-0000-0000-000004000000}" name="Seura"/>
    <tableColumn id="5" xr3:uid="{00000000-0010-0000-0000-000005000000}" name="Sähköposti"/>
    <tableColumn id="6" xr3:uid="{00000000-0010-0000-0000-000006000000}" name="Puhelinnumero"/>
    <tableColumn id="7" xr3:uid="{00000000-0010-0000-0000-000007000000}" name="Ryhmä 1 klo 9:00 Lauantai 16.11.2024"/>
    <tableColumn id="8" xr3:uid="{00000000-0010-0000-0000-000008000000}" name="Ryhmä 2 klo 12:30 Lauantai 16.11.2024 "/>
    <tableColumn id="9" xr3:uid="{00000000-0010-0000-0000-000009000000}" name="Ryhmä 3 klo 16:00 Lauantai 16.11.2024 "/>
    <tableColumn id="10" xr3:uid="{00000000-0010-0000-0000-00000A000000}" name="Ryhmä 1 klo 9:00. Sunnuntai 17.11.2024"/>
    <tableColumn id="11" xr3:uid="{00000000-0010-0000-0000-00000B000000}" name="Ryhmä 2 klo 12:30 Sunnuntai 17.11.2024"/>
    <tableColumn id="12" xr3:uid="{00000000-0010-0000-0000-00000C000000}" name="Ryhmä 3 klo 16:00 Sunnuntai 17.11.2024"/>
    <tableColumn id="13" xr3:uid="{00000000-0010-0000-0000-00000D000000}" name="Palautetta / kehityskohteita / kommentteja / muuta?"/>
  </tableColumns>
  <tableStyleInfo name="Vastauksist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M143"/>
  <sheetViews>
    <sheetView tabSelected="1" zoomScale="90" zoomScaleNormal="90" workbookViewId="0">
      <pane ySplit="6" topLeftCell="A7" activePane="bottomLeft" state="frozen"/>
      <selection pane="bottomLeft" activeCell="G1" sqref="G1:G1048576"/>
    </sheetView>
  </sheetViews>
  <sheetFormatPr defaultColWidth="12.7109375" defaultRowHeight="15.75" customHeight="1" x14ac:dyDescent="0.2"/>
  <cols>
    <col min="1" max="1" width="18.85546875" customWidth="1"/>
    <col min="2" max="2" width="37.7109375" hidden="1" customWidth="1"/>
    <col min="3" max="3" width="28.85546875" customWidth="1"/>
    <col min="4" max="4" width="18.85546875" customWidth="1"/>
    <col min="5" max="6" width="18.85546875" hidden="1" customWidth="1"/>
    <col min="7" max="7" width="33" customWidth="1"/>
    <col min="8" max="9" width="34.28515625" customWidth="1"/>
    <col min="10" max="10" width="34.42578125" customWidth="1"/>
    <col min="11" max="12" width="34.85546875" customWidth="1"/>
    <col min="13" max="13" width="37.7109375" customWidth="1"/>
    <col min="14" max="19" width="18.85546875" customWidth="1"/>
  </cols>
  <sheetData>
    <row r="1" spans="1:13" ht="15.75" customHeight="1" x14ac:dyDescent="0.2">
      <c r="L1">
        <f>COUNTA(L7:L143)</f>
        <v>6</v>
      </c>
    </row>
    <row r="2" spans="1:13" ht="15.75" customHeight="1" x14ac:dyDescent="0.2">
      <c r="G2" s="21">
        <f>SUM(G3:G5)</f>
        <v>51</v>
      </c>
      <c r="H2" s="21">
        <f>SUM(H3:H5)</f>
        <v>49</v>
      </c>
      <c r="I2" s="21">
        <f>SUM(I3:I5)</f>
        <v>42</v>
      </c>
      <c r="J2" s="21">
        <f>SUM(J3:J5)</f>
        <v>56</v>
      </c>
      <c r="K2" s="21">
        <f>SUM(K3:K5)</f>
        <v>62</v>
      </c>
    </row>
    <row r="3" spans="1:13" ht="15.75" customHeight="1" x14ac:dyDescent="0.2">
      <c r="D3" t="s">
        <v>322</v>
      </c>
      <c r="G3" s="21">
        <f>COUNTIF(G7:G143,"M-1800")</f>
        <v>25</v>
      </c>
      <c r="H3" s="21">
        <f>COUNTIF(H7:H121,"M-2150")</f>
        <v>21</v>
      </c>
      <c r="I3">
        <f>COUNTIF(I7:I121,"MK GP")</f>
        <v>23</v>
      </c>
      <c r="J3" s="21">
        <f>COUNTIF(J7:J121,"Juniori GP")</f>
        <v>20</v>
      </c>
      <c r="K3" s="21">
        <f>COUNTIF(K7:K121,"M-2200")</f>
        <v>17</v>
      </c>
    </row>
    <row r="4" spans="1:13" ht="15.75" customHeight="1" x14ac:dyDescent="0.2">
      <c r="D4" t="s">
        <v>323</v>
      </c>
      <c r="G4" s="21">
        <f>COUNTIF(G7:G143,"M-1200")</f>
        <v>7</v>
      </c>
      <c r="H4" s="21">
        <f>COUNTIF(H7:H121,"M-1600")</f>
        <v>21</v>
      </c>
      <c r="I4">
        <f>COUNTIF(I7:I121,"M-1400")</f>
        <v>15</v>
      </c>
      <c r="J4" s="21">
        <f>COUNTIF(J7:J121,"M-1900")</f>
        <v>26</v>
      </c>
      <c r="K4" s="21">
        <f>COUNTIF(K7:K121,"M-1700")</f>
        <v>35</v>
      </c>
    </row>
    <row r="5" spans="1:13" ht="15.75" customHeight="1" x14ac:dyDescent="0.2">
      <c r="D5" t="s">
        <v>324</v>
      </c>
      <c r="G5" s="21">
        <f>COUNTIF(G7:G143,"NK-GP")</f>
        <v>19</v>
      </c>
      <c r="H5" s="21">
        <f>COUNTIF(H7:H121,"M-1000")</f>
        <v>7</v>
      </c>
      <c r="I5" s="21">
        <f>COUNTIF(I7:I121,"M-800")</f>
        <v>4</v>
      </c>
      <c r="J5" s="21">
        <f>COUNTIF(J7:J121,"M-1300")</f>
        <v>10</v>
      </c>
      <c r="K5" s="21">
        <f>COUNTIF(K7:K121,"M-1100")</f>
        <v>10</v>
      </c>
    </row>
    <row r="6" spans="1:13" ht="15.75" customHeight="1" x14ac:dyDescent="0.2">
      <c r="A6" s="11" t="s">
        <v>0</v>
      </c>
      <c r="B6" s="12" t="s">
        <v>321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3" t="s">
        <v>11</v>
      </c>
    </row>
    <row r="7" spans="1:13" ht="15.75" customHeight="1" x14ac:dyDescent="0.2">
      <c r="A7" s="1">
        <v>45565.467120358793</v>
      </c>
      <c r="B7" s="2" t="s">
        <v>12</v>
      </c>
      <c r="C7" s="2" t="s">
        <v>13</v>
      </c>
      <c r="D7" s="2" t="s">
        <v>14</v>
      </c>
      <c r="E7" s="2" t="s">
        <v>15</v>
      </c>
      <c r="F7" s="2" t="s">
        <v>16</v>
      </c>
      <c r="G7" s="29"/>
      <c r="H7" s="2" t="s">
        <v>17</v>
      </c>
      <c r="I7" s="2"/>
      <c r="J7" s="2"/>
      <c r="K7" s="2"/>
      <c r="L7" s="2"/>
      <c r="M7" s="3"/>
    </row>
    <row r="8" spans="1:13" ht="15.75" customHeight="1" x14ac:dyDescent="0.2">
      <c r="A8" s="4">
        <v>45565.468490891202</v>
      </c>
      <c r="B8" s="5" t="s">
        <v>12</v>
      </c>
      <c r="C8" s="5" t="s">
        <v>18</v>
      </c>
      <c r="D8" s="5" t="s">
        <v>14</v>
      </c>
      <c r="E8" s="5" t="s">
        <v>15</v>
      </c>
      <c r="F8" s="5" t="s">
        <v>16</v>
      </c>
      <c r="G8" s="33"/>
      <c r="H8" s="5" t="s">
        <v>17</v>
      </c>
    </row>
    <row r="9" spans="1:13" ht="15.75" customHeight="1" x14ac:dyDescent="0.2">
      <c r="A9" s="1">
        <v>45565.468998622688</v>
      </c>
      <c r="B9" s="2" t="s">
        <v>12</v>
      </c>
      <c r="C9" s="2" t="s">
        <v>19</v>
      </c>
      <c r="D9" s="2" t="s">
        <v>14</v>
      </c>
      <c r="E9" s="2" t="s">
        <v>15</v>
      </c>
      <c r="F9" s="2" t="s">
        <v>16</v>
      </c>
      <c r="G9" s="33"/>
      <c r="H9" s="2" t="s">
        <v>17</v>
      </c>
    </row>
    <row r="10" spans="1:13" ht="15.75" customHeight="1" x14ac:dyDescent="0.2">
      <c r="A10" s="4">
        <v>45565.470648993054</v>
      </c>
      <c r="B10" s="5" t="s">
        <v>12</v>
      </c>
      <c r="C10" s="5" t="s">
        <v>320</v>
      </c>
      <c r="D10" s="5" t="s">
        <v>14</v>
      </c>
      <c r="E10" s="5" t="s">
        <v>15</v>
      </c>
      <c r="F10" s="5" t="s">
        <v>16</v>
      </c>
      <c r="G10" s="33"/>
      <c r="H10" s="5" t="s">
        <v>17</v>
      </c>
    </row>
    <row r="11" spans="1:13" ht="15.75" customHeight="1" x14ac:dyDescent="0.2">
      <c r="A11" s="4">
        <v>45565.558131215279</v>
      </c>
      <c r="B11" s="5" t="s">
        <v>12</v>
      </c>
      <c r="C11" s="5" t="s">
        <v>20</v>
      </c>
      <c r="D11" s="5" t="s">
        <v>21</v>
      </c>
      <c r="E11" s="5" t="s">
        <v>22</v>
      </c>
      <c r="F11" s="6" t="s">
        <v>23</v>
      </c>
      <c r="G11" s="33"/>
      <c r="H11" s="5" t="s">
        <v>17</v>
      </c>
      <c r="J11" s="5"/>
      <c r="K11" s="5"/>
      <c r="M11" s="7" t="s">
        <v>26</v>
      </c>
    </row>
    <row r="12" spans="1:13" ht="15.75" customHeight="1" x14ac:dyDescent="0.2">
      <c r="A12" s="1">
        <v>45565.958117777773</v>
      </c>
      <c r="B12" s="2" t="s">
        <v>12</v>
      </c>
      <c r="C12" s="2" t="s">
        <v>27</v>
      </c>
      <c r="D12" s="2" t="s">
        <v>28</v>
      </c>
      <c r="E12" s="2" t="s">
        <v>29</v>
      </c>
      <c r="F12" s="2" t="s">
        <v>30</v>
      </c>
      <c r="G12" s="33"/>
      <c r="H12" s="2" t="s">
        <v>31</v>
      </c>
    </row>
    <row r="13" spans="1:13" ht="15.75" customHeight="1" x14ac:dyDescent="0.2">
      <c r="A13" s="1">
        <v>45566.558641180556</v>
      </c>
      <c r="B13" s="2" t="s">
        <v>12</v>
      </c>
      <c r="C13" s="2" t="s">
        <v>38</v>
      </c>
      <c r="D13" s="2" t="s">
        <v>39</v>
      </c>
      <c r="E13" s="2" t="s">
        <v>40</v>
      </c>
      <c r="F13" s="2">
        <v>451858807</v>
      </c>
      <c r="G13" s="32" t="s">
        <v>41</v>
      </c>
      <c r="H13" s="2" t="s">
        <v>17</v>
      </c>
      <c r="J13" s="2" t="s">
        <v>24</v>
      </c>
      <c r="K13" s="2" t="s">
        <v>37</v>
      </c>
      <c r="M13" s="3" t="s">
        <v>42</v>
      </c>
    </row>
    <row r="14" spans="1:13" ht="15.75" customHeight="1" x14ac:dyDescent="0.2">
      <c r="A14" s="1">
        <v>45566.911520393522</v>
      </c>
      <c r="B14" s="2" t="s">
        <v>12</v>
      </c>
      <c r="C14" s="2" t="s">
        <v>48</v>
      </c>
      <c r="D14" s="2" t="s">
        <v>49</v>
      </c>
      <c r="E14" s="2" t="s">
        <v>50</v>
      </c>
      <c r="F14" s="8" t="s">
        <v>51</v>
      </c>
      <c r="G14" s="33"/>
      <c r="H14" s="14" t="s">
        <v>335</v>
      </c>
      <c r="I14" s="2" t="s">
        <v>47</v>
      </c>
      <c r="K14" s="2" t="s">
        <v>25</v>
      </c>
    </row>
    <row r="15" spans="1:13" ht="15.75" customHeight="1" x14ac:dyDescent="0.2">
      <c r="A15" s="4">
        <v>45567.439245451387</v>
      </c>
      <c r="B15" s="5" t="s">
        <v>12</v>
      </c>
      <c r="C15" s="5" t="s">
        <v>52</v>
      </c>
      <c r="D15" s="5" t="s">
        <v>53</v>
      </c>
      <c r="E15" s="5" t="s">
        <v>54</v>
      </c>
      <c r="F15" s="6" t="s">
        <v>55</v>
      </c>
      <c r="G15" s="31" t="s">
        <v>41</v>
      </c>
      <c r="H15" s="5" t="s">
        <v>17</v>
      </c>
    </row>
    <row r="16" spans="1:13" ht="15.75" customHeight="1" x14ac:dyDescent="0.2">
      <c r="A16" s="1">
        <v>45567.532506180556</v>
      </c>
      <c r="B16" s="2" t="s">
        <v>12</v>
      </c>
      <c r="C16" s="2" t="s">
        <v>56</v>
      </c>
      <c r="D16" s="2" t="s">
        <v>39</v>
      </c>
      <c r="E16" s="2" t="s">
        <v>57</v>
      </c>
      <c r="F16" s="8" t="s">
        <v>58</v>
      </c>
      <c r="G16" s="29" t="s">
        <v>59</v>
      </c>
      <c r="H16" s="2" t="s">
        <v>60</v>
      </c>
      <c r="J16" s="2" t="s">
        <v>61</v>
      </c>
      <c r="K16" s="2" t="s">
        <v>62</v>
      </c>
    </row>
    <row r="17" spans="1:12" ht="15.75" customHeight="1" x14ac:dyDescent="0.2">
      <c r="A17" s="4">
        <v>45567.895552893518</v>
      </c>
      <c r="B17" s="5" t="s">
        <v>12</v>
      </c>
      <c r="C17" s="5" t="s">
        <v>63</v>
      </c>
      <c r="D17" s="5" t="s">
        <v>64</v>
      </c>
      <c r="E17" s="5" t="s">
        <v>65</v>
      </c>
      <c r="F17" s="6" t="s">
        <v>66</v>
      </c>
      <c r="G17" s="33"/>
      <c r="H17" s="5"/>
      <c r="J17" s="5" t="s">
        <v>36</v>
      </c>
      <c r="K17" s="5" t="s">
        <v>25</v>
      </c>
    </row>
    <row r="18" spans="1:12" ht="15.75" customHeight="1" x14ac:dyDescent="0.2">
      <c r="A18" s="1">
        <v>45568.510960648149</v>
      </c>
      <c r="B18" s="2" t="s">
        <v>12</v>
      </c>
      <c r="C18" s="2" t="s">
        <v>67</v>
      </c>
      <c r="D18" s="2" t="s">
        <v>64</v>
      </c>
      <c r="E18" s="2" t="s">
        <v>68</v>
      </c>
      <c r="F18" s="2" t="s">
        <v>69</v>
      </c>
      <c r="G18" s="33"/>
      <c r="J18" s="2" t="s">
        <v>24</v>
      </c>
      <c r="K18" s="2" t="s">
        <v>37</v>
      </c>
    </row>
    <row r="19" spans="1:12" ht="15.75" customHeight="1" x14ac:dyDescent="0.2">
      <c r="A19" s="4">
        <v>45569.314582534724</v>
      </c>
      <c r="B19" s="5" t="s">
        <v>12</v>
      </c>
      <c r="C19" s="5" t="s">
        <v>70</v>
      </c>
      <c r="D19" s="5" t="s">
        <v>71</v>
      </c>
      <c r="E19" s="5" t="s">
        <v>72</v>
      </c>
      <c r="F19" s="5" t="s">
        <v>73</v>
      </c>
      <c r="G19" s="33"/>
      <c r="H19" s="5" t="s">
        <v>17</v>
      </c>
      <c r="J19" s="5" t="s">
        <v>36</v>
      </c>
    </row>
    <row r="20" spans="1:12" ht="15.75" customHeight="1" x14ac:dyDescent="0.2">
      <c r="A20" s="1">
        <v>45569.683884375001</v>
      </c>
      <c r="B20" s="2" t="s">
        <v>12</v>
      </c>
      <c r="C20" s="2" t="s">
        <v>74</v>
      </c>
      <c r="D20" s="2" t="s">
        <v>75</v>
      </c>
      <c r="E20" s="2" t="s">
        <v>76</v>
      </c>
      <c r="F20" s="8" t="s">
        <v>77</v>
      </c>
      <c r="G20" s="33"/>
      <c r="I20" s="2" t="s">
        <v>47</v>
      </c>
      <c r="J20" s="2" t="s">
        <v>36</v>
      </c>
    </row>
    <row r="21" spans="1:12" ht="15.75" customHeight="1" x14ac:dyDescent="0.2">
      <c r="A21" s="4">
        <v>45569.68495012731</v>
      </c>
      <c r="B21" s="5" t="s">
        <v>12</v>
      </c>
      <c r="C21" s="5" t="s">
        <v>78</v>
      </c>
      <c r="D21" s="5" t="s">
        <v>75</v>
      </c>
      <c r="E21" s="5" t="s">
        <v>76</v>
      </c>
      <c r="F21" s="6" t="s">
        <v>77</v>
      </c>
      <c r="G21" s="33"/>
      <c r="H21" s="5" t="s">
        <v>31</v>
      </c>
      <c r="J21" s="5" t="s">
        <v>36</v>
      </c>
    </row>
    <row r="22" spans="1:12" ht="15.75" customHeight="1" x14ac:dyDescent="0.2">
      <c r="A22" s="1">
        <v>45570.417324525464</v>
      </c>
      <c r="B22" s="2" t="s">
        <v>12</v>
      </c>
      <c r="C22" s="2" t="s">
        <v>79</v>
      </c>
      <c r="D22" s="2" t="s">
        <v>80</v>
      </c>
      <c r="E22" s="2" t="s">
        <v>81</v>
      </c>
      <c r="F22" s="8" t="s">
        <v>82</v>
      </c>
      <c r="G22" s="33"/>
      <c r="J22" s="2" t="s">
        <v>36</v>
      </c>
    </row>
    <row r="23" spans="1:12" ht="15.75" customHeight="1" x14ac:dyDescent="0.2">
      <c r="A23" s="4">
        <v>45571.60346849537</v>
      </c>
      <c r="B23" s="5" t="s">
        <v>12</v>
      </c>
      <c r="C23" s="5" t="s">
        <v>83</v>
      </c>
      <c r="D23" s="5" t="s">
        <v>84</v>
      </c>
      <c r="E23" s="5" t="s">
        <v>85</v>
      </c>
      <c r="F23" s="5" t="s">
        <v>86</v>
      </c>
      <c r="G23" s="33"/>
      <c r="J23" s="5" t="s">
        <v>36</v>
      </c>
      <c r="K23" s="5" t="s">
        <v>37</v>
      </c>
    </row>
    <row r="24" spans="1:12" ht="15.75" customHeight="1" x14ac:dyDescent="0.2">
      <c r="A24" s="1">
        <v>45571.766127326388</v>
      </c>
      <c r="B24" s="2" t="s">
        <v>12</v>
      </c>
      <c r="C24" s="2" t="s">
        <v>87</v>
      </c>
      <c r="D24" s="2" t="s">
        <v>88</v>
      </c>
      <c r="E24" s="2" t="s">
        <v>89</v>
      </c>
      <c r="F24" s="8" t="s">
        <v>90</v>
      </c>
      <c r="G24" s="33"/>
      <c r="J24" s="2" t="s">
        <v>61</v>
      </c>
      <c r="L24" s="2" t="s">
        <v>91</v>
      </c>
    </row>
    <row r="25" spans="1:12" ht="15.75" customHeight="1" x14ac:dyDescent="0.2">
      <c r="A25" s="4">
        <v>45571.859283715283</v>
      </c>
      <c r="B25" s="5" t="s">
        <v>12</v>
      </c>
      <c r="C25" s="5" t="s">
        <v>92</v>
      </c>
      <c r="D25" s="5" t="s">
        <v>64</v>
      </c>
      <c r="E25" s="5" t="s">
        <v>93</v>
      </c>
      <c r="F25" s="6" t="s">
        <v>94</v>
      </c>
      <c r="G25" s="31" t="s">
        <v>41</v>
      </c>
      <c r="H25" s="5" t="s">
        <v>31</v>
      </c>
    </row>
    <row r="26" spans="1:12" ht="15.75" customHeight="1" x14ac:dyDescent="0.2">
      <c r="A26" s="1">
        <v>45572.431165636575</v>
      </c>
      <c r="B26" s="2" t="s">
        <v>12</v>
      </c>
      <c r="C26" s="2" t="s">
        <v>95</v>
      </c>
      <c r="D26" s="2" t="s">
        <v>71</v>
      </c>
      <c r="E26" s="2" t="s">
        <v>96</v>
      </c>
      <c r="F26" s="2" t="s">
        <v>97</v>
      </c>
      <c r="G26" s="29" t="s">
        <v>98</v>
      </c>
      <c r="H26" s="2" t="s">
        <v>17</v>
      </c>
      <c r="J26" s="2" t="s">
        <v>24</v>
      </c>
      <c r="K26" s="2" t="s">
        <v>25</v>
      </c>
    </row>
    <row r="27" spans="1:12" ht="15.75" customHeight="1" x14ac:dyDescent="0.2">
      <c r="A27" s="4">
        <v>45572.70689450232</v>
      </c>
      <c r="B27" s="5" t="s">
        <v>12</v>
      </c>
      <c r="C27" s="5" t="s">
        <v>99</v>
      </c>
      <c r="D27" s="5" t="s">
        <v>100</v>
      </c>
      <c r="E27" s="5" t="s">
        <v>101</v>
      </c>
      <c r="F27" s="5" t="s">
        <v>102</v>
      </c>
      <c r="G27" s="33"/>
      <c r="J27" s="5" t="s">
        <v>36</v>
      </c>
      <c r="K27" s="5" t="s">
        <v>62</v>
      </c>
    </row>
    <row r="28" spans="1:12" ht="15.75" customHeight="1" x14ac:dyDescent="0.2">
      <c r="A28" s="1">
        <v>45573.831801180553</v>
      </c>
      <c r="B28" s="2" t="s">
        <v>12</v>
      </c>
      <c r="C28" s="2" t="s">
        <v>103</v>
      </c>
      <c r="D28" s="2" t="s">
        <v>104</v>
      </c>
      <c r="E28" s="2" t="s">
        <v>105</v>
      </c>
      <c r="F28" s="2" t="s">
        <v>106</v>
      </c>
      <c r="G28" s="33"/>
      <c r="J28" s="2" t="s">
        <v>24</v>
      </c>
      <c r="K28" s="2" t="s">
        <v>25</v>
      </c>
    </row>
    <row r="29" spans="1:12" ht="15.75" customHeight="1" x14ac:dyDescent="0.2">
      <c r="A29" s="4">
        <v>45574.771665115739</v>
      </c>
      <c r="B29" s="5" t="s">
        <v>12</v>
      </c>
      <c r="C29" s="5" t="s">
        <v>107</v>
      </c>
      <c r="D29" s="5" t="s">
        <v>28</v>
      </c>
      <c r="E29" s="5" t="s">
        <v>108</v>
      </c>
      <c r="F29" s="5" t="s">
        <v>109</v>
      </c>
      <c r="G29" s="31" t="s">
        <v>41</v>
      </c>
      <c r="J29" s="5" t="s">
        <v>24</v>
      </c>
    </row>
    <row r="30" spans="1:12" ht="15.75" customHeight="1" x14ac:dyDescent="0.2">
      <c r="A30" s="1">
        <v>45575.618979826388</v>
      </c>
      <c r="B30" s="2" t="s">
        <v>12</v>
      </c>
      <c r="C30" s="2" t="s">
        <v>110</v>
      </c>
      <c r="D30" s="2" t="s">
        <v>71</v>
      </c>
      <c r="E30" s="2" t="s">
        <v>111</v>
      </c>
      <c r="F30" s="2">
        <v>505306924</v>
      </c>
      <c r="G30" s="33"/>
      <c r="H30" s="2" t="s">
        <v>17</v>
      </c>
      <c r="I30" s="2" t="s">
        <v>47</v>
      </c>
      <c r="K30" s="2" t="s">
        <v>25</v>
      </c>
    </row>
    <row r="31" spans="1:12" ht="15.75" customHeight="1" x14ac:dyDescent="0.2">
      <c r="A31" s="4">
        <v>45578.708124108802</v>
      </c>
      <c r="B31" s="5" t="s">
        <v>12</v>
      </c>
      <c r="C31" s="5" t="s">
        <v>112</v>
      </c>
      <c r="D31" s="5" t="s">
        <v>71</v>
      </c>
      <c r="E31" s="5" t="s">
        <v>113</v>
      </c>
      <c r="F31" s="6" t="s">
        <v>114</v>
      </c>
      <c r="G31" s="31" t="s">
        <v>41</v>
      </c>
      <c r="J31" s="5" t="s">
        <v>24</v>
      </c>
      <c r="K31" s="5" t="s">
        <v>37</v>
      </c>
    </row>
    <row r="32" spans="1:12" ht="15.75" customHeight="1" x14ac:dyDescent="0.2">
      <c r="A32" s="1">
        <v>45579.036550925928</v>
      </c>
      <c r="B32" s="2" t="s">
        <v>12</v>
      </c>
      <c r="C32" s="2" t="s">
        <v>115</v>
      </c>
      <c r="D32" s="2" t="s">
        <v>116</v>
      </c>
      <c r="E32" s="2" t="s">
        <v>117</v>
      </c>
      <c r="F32" s="8" t="s">
        <v>118</v>
      </c>
      <c r="G32" s="29"/>
      <c r="H32" s="2" t="s">
        <v>17</v>
      </c>
      <c r="J32" s="2" t="s">
        <v>36</v>
      </c>
      <c r="K32" s="2" t="s">
        <v>25</v>
      </c>
    </row>
    <row r="33" spans="1:13" ht="15.75" customHeight="1" x14ac:dyDescent="0.2">
      <c r="A33" s="4">
        <v>45579.957266979167</v>
      </c>
      <c r="B33" s="5" t="s">
        <v>12</v>
      </c>
      <c r="C33" s="5" t="s">
        <v>119</v>
      </c>
      <c r="D33" s="5" t="s">
        <v>120</v>
      </c>
      <c r="E33" s="5" t="s">
        <v>121</v>
      </c>
      <c r="F33" s="5" t="s">
        <v>122</v>
      </c>
      <c r="G33" s="33"/>
      <c r="H33" s="5" t="s">
        <v>17</v>
      </c>
      <c r="I33" s="5" t="s">
        <v>47</v>
      </c>
      <c r="J33" s="5" t="s">
        <v>24</v>
      </c>
      <c r="K33" s="5" t="s">
        <v>25</v>
      </c>
    </row>
    <row r="34" spans="1:13" ht="15.75" customHeight="1" x14ac:dyDescent="0.2">
      <c r="A34" s="1">
        <v>45579.958051099537</v>
      </c>
      <c r="B34" s="2" t="s">
        <v>12</v>
      </c>
      <c r="C34" s="2" t="s">
        <v>123</v>
      </c>
      <c r="D34" s="2" t="s">
        <v>124</v>
      </c>
      <c r="E34" s="2" t="s">
        <v>121</v>
      </c>
      <c r="F34" s="2" t="s">
        <v>122</v>
      </c>
      <c r="G34" s="32" t="s">
        <v>41</v>
      </c>
      <c r="H34" s="2" t="s">
        <v>31</v>
      </c>
      <c r="J34" s="2" t="s">
        <v>24</v>
      </c>
      <c r="K34" s="2" t="s">
        <v>37</v>
      </c>
    </row>
    <row r="35" spans="1:13" ht="15.75" customHeight="1" x14ac:dyDescent="0.2">
      <c r="A35" s="4">
        <v>45580.128026666665</v>
      </c>
      <c r="B35" s="5" t="s">
        <v>12</v>
      </c>
      <c r="C35" s="5" t="s">
        <v>125</v>
      </c>
      <c r="D35" s="5" t="s">
        <v>49</v>
      </c>
      <c r="E35" s="5" t="s">
        <v>126</v>
      </c>
      <c r="F35" s="6" t="s">
        <v>127</v>
      </c>
      <c r="G35" s="33"/>
      <c r="H35" s="5" t="s">
        <v>17</v>
      </c>
      <c r="J35" s="5" t="s">
        <v>24</v>
      </c>
      <c r="K35" s="5" t="s">
        <v>25</v>
      </c>
    </row>
    <row r="36" spans="1:13" ht="15.75" customHeight="1" x14ac:dyDescent="0.2">
      <c r="A36" s="1">
        <v>45581.382550243055</v>
      </c>
      <c r="B36" s="2" t="s">
        <v>12</v>
      </c>
      <c r="C36" s="2" t="s">
        <v>128</v>
      </c>
      <c r="D36" s="2" t="s">
        <v>33</v>
      </c>
      <c r="E36" s="2" t="s">
        <v>34</v>
      </c>
      <c r="F36" s="8" t="s">
        <v>35</v>
      </c>
      <c r="G36" s="33"/>
      <c r="H36" s="2" t="s">
        <v>31</v>
      </c>
      <c r="K36" s="2" t="s">
        <v>37</v>
      </c>
    </row>
    <row r="37" spans="1:13" ht="15.75" customHeight="1" x14ac:dyDescent="0.2">
      <c r="A37" s="4">
        <v>45581.383543379634</v>
      </c>
      <c r="B37" s="5" t="s">
        <v>12</v>
      </c>
      <c r="C37" s="5" t="s">
        <v>32</v>
      </c>
      <c r="D37" s="5" t="s">
        <v>33</v>
      </c>
      <c r="E37" s="5" t="s">
        <v>34</v>
      </c>
      <c r="F37" s="5" t="s">
        <v>129</v>
      </c>
      <c r="G37" s="31" t="s">
        <v>41</v>
      </c>
      <c r="H37" s="5" t="s">
        <v>17</v>
      </c>
      <c r="J37" s="5" t="s">
        <v>36</v>
      </c>
      <c r="K37" s="5" t="s">
        <v>25</v>
      </c>
      <c r="M37" s="7" t="s">
        <v>130</v>
      </c>
    </row>
    <row r="38" spans="1:13" ht="15.75" customHeight="1" x14ac:dyDescent="0.2">
      <c r="A38" s="1">
        <v>45581.506027685187</v>
      </c>
      <c r="B38" s="2" t="s">
        <v>12</v>
      </c>
      <c r="C38" s="2" t="s">
        <v>131</v>
      </c>
      <c r="D38" s="2" t="s">
        <v>124</v>
      </c>
      <c r="E38" s="2" t="s">
        <v>132</v>
      </c>
      <c r="F38" s="2" t="s">
        <v>133</v>
      </c>
      <c r="G38" s="29" t="s">
        <v>98</v>
      </c>
      <c r="H38" s="2" t="s">
        <v>31</v>
      </c>
      <c r="J38" s="2" t="s">
        <v>24</v>
      </c>
      <c r="K38" s="2" t="s">
        <v>37</v>
      </c>
    </row>
    <row r="39" spans="1:13" ht="15.75" customHeight="1" x14ac:dyDescent="0.2">
      <c r="A39" s="4">
        <v>45581.507825462963</v>
      </c>
      <c r="B39" s="5" t="s">
        <v>12</v>
      </c>
      <c r="C39" s="5" t="s">
        <v>134</v>
      </c>
      <c r="D39" s="5" t="s">
        <v>124</v>
      </c>
      <c r="E39" s="5" t="s">
        <v>132</v>
      </c>
      <c r="F39" s="5" t="s">
        <v>133</v>
      </c>
      <c r="G39" s="33"/>
      <c r="H39" s="5" t="s">
        <v>60</v>
      </c>
      <c r="I39" s="5" t="s">
        <v>135</v>
      </c>
      <c r="K39" s="5" t="s">
        <v>62</v>
      </c>
    </row>
    <row r="40" spans="1:13" ht="15.75" customHeight="1" x14ac:dyDescent="0.2">
      <c r="A40" s="1">
        <v>45581.592405937496</v>
      </c>
      <c r="B40" s="2" t="s">
        <v>12</v>
      </c>
      <c r="C40" s="2" t="s">
        <v>136</v>
      </c>
      <c r="D40" s="2" t="s">
        <v>71</v>
      </c>
      <c r="E40" s="2" t="s">
        <v>96</v>
      </c>
      <c r="F40" s="2" t="s">
        <v>97</v>
      </c>
      <c r="G40" s="32" t="s">
        <v>41</v>
      </c>
      <c r="J40" s="2" t="s">
        <v>24</v>
      </c>
      <c r="K40" t="s">
        <v>37</v>
      </c>
    </row>
    <row r="41" spans="1:13" ht="15.75" customHeight="1" x14ac:dyDescent="0.2">
      <c r="A41" s="4">
        <v>45582.876304756945</v>
      </c>
      <c r="B41" s="5" t="s">
        <v>12</v>
      </c>
      <c r="C41" s="5" t="s">
        <v>137</v>
      </c>
      <c r="D41" s="5" t="s">
        <v>49</v>
      </c>
      <c r="E41" s="5" t="s">
        <v>138</v>
      </c>
      <c r="F41" s="5" t="s">
        <v>139</v>
      </c>
      <c r="G41" s="35" t="s">
        <v>337</v>
      </c>
      <c r="J41" s="5" t="s">
        <v>24</v>
      </c>
    </row>
    <row r="42" spans="1:13" ht="15.75" customHeight="1" x14ac:dyDescent="0.2">
      <c r="A42" s="1">
        <v>45583.49164305556</v>
      </c>
      <c r="B42" s="2" t="s">
        <v>12</v>
      </c>
      <c r="C42" s="2" t="s">
        <v>140</v>
      </c>
      <c r="D42" s="2" t="s">
        <v>64</v>
      </c>
      <c r="E42" s="2" t="s">
        <v>141</v>
      </c>
      <c r="F42" s="2" t="s">
        <v>142</v>
      </c>
      <c r="G42" s="33"/>
      <c r="H42" s="2" t="s">
        <v>31</v>
      </c>
    </row>
    <row r="43" spans="1:13" ht="15.75" customHeight="1" x14ac:dyDescent="0.2">
      <c r="A43" s="4">
        <v>45584.683437175925</v>
      </c>
      <c r="B43" s="5" t="s">
        <v>12</v>
      </c>
      <c r="C43" s="5" t="s">
        <v>143</v>
      </c>
      <c r="D43" s="5" t="s">
        <v>144</v>
      </c>
      <c r="E43" s="5" t="s">
        <v>145</v>
      </c>
      <c r="F43" s="6" t="s">
        <v>146</v>
      </c>
      <c r="G43" s="33"/>
      <c r="H43" s="5" t="s">
        <v>17</v>
      </c>
      <c r="I43" s="5" t="s">
        <v>47</v>
      </c>
    </row>
    <row r="44" spans="1:13" ht="15.75" customHeight="1" x14ac:dyDescent="0.2">
      <c r="A44" s="4">
        <v>45585.530801724541</v>
      </c>
      <c r="B44" s="5" t="s">
        <v>12</v>
      </c>
      <c r="C44" s="5" t="s">
        <v>147</v>
      </c>
      <c r="D44" s="5" t="s">
        <v>71</v>
      </c>
      <c r="E44" s="5" t="s">
        <v>148</v>
      </c>
      <c r="F44" s="6" t="s">
        <v>149</v>
      </c>
      <c r="G44" s="31" t="s">
        <v>41</v>
      </c>
      <c r="J44" s="5" t="s">
        <v>24</v>
      </c>
    </row>
    <row r="45" spans="1:13" ht="15.75" customHeight="1" x14ac:dyDescent="0.2">
      <c r="A45" s="1">
        <v>45586.686082777778</v>
      </c>
      <c r="B45" s="2" t="s">
        <v>12</v>
      </c>
      <c r="C45" s="2" t="s">
        <v>150</v>
      </c>
      <c r="D45" s="2" t="s">
        <v>49</v>
      </c>
      <c r="E45" s="2" t="s">
        <v>151</v>
      </c>
      <c r="F45" s="2" t="s">
        <v>152</v>
      </c>
      <c r="G45" s="34" t="s">
        <v>337</v>
      </c>
      <c r="I45" t="s">
        <v>47</v>
      </c>
      <c r="K45" s="2" t="s">
        <v>37</v>
      </c>
    </row>
    <row r="46" spans="1:13" ht="15.75" customHeight="1" x14ac:dyDescent="0.2">
      <c r="A46" s="4">
        <v>45586.972914710648</v>
      </c>
      <c r="B46" s="5" t="s">
        <v>12</v>
      </c>
      <c r="C46" s="5" t="s">
        <v>153</v>
      </c>
      <c r="D46" s="5" t="s">
        <v>154</v>
      </c>
      <c r="E46" s="5" t="s">
        <v>155</v>
      </c>
      <c r="F46" s="5" t="s">
        <v>156</v>
      </c>
      <c r="G46" s="33"/>
      <c r="H46" s="5" t="s">
        <v>31</v>
      </c>
      <c r="K46" s="5" t="s">
        <v>37</v>
      </c>
      <c r="L46" s="5" t="s">
        <v>91</v>
      </c>
    </row>
    <row r="47" spans="1:13" ht="15.75" customHeight="1" x14ac:dyDescent="0.2">
      <c r="A47" s="1">
        <v>45587.810717962959</v>
      </c>
      <c r="B47" s="2" t="s">
        <v>12</v>
      </c>
      <c r="C47" s="2" t="s">
        <v>157</v>
      </c>
      <c r="D47" s="2" t="s">
        <v>158</v>
      </c>
      <c r="E47" s="2" t="s">
        <v>159</v>
      </c>
      <c r="F47" s="8" t="s">
        <v>160</v>
      </c>
      <c r="G47" s="32" t="s">
        <v>41</v>
      </c>
      <c r="H47" s="2" t="s">
        <v>31</v>
      </c>
    </row>
    <row r="48" spans="1:13" ht="15.75" customHeight="1" x14ac:dyDescent="0.2">
      <c r="A48" s="4">
        <v>45588.298872754633</v>
      </c>
      <c r="B48" s="5" t="s">
        <v>12</v>
      </c>
      <c r="C48" s="5" t="s">
        <v>161</v>
      </c>
      <c r="D48" s="5" t="s">
        <v>162</v>
      </c>
      <c r="E48" s="5" t="s">
        <v>163</v>
      </c>
      <c r="F48" s="5" t="s">
        <v>164</v>
      </c>
      <c r="G48" s="33"/>
      <c r="J48" s="5" t="s">
        <v>61</v>
      </c>
      <c r="K48" s="5" t="s">
        <v>37</v>
      </c>
    </row>
    <row r="49" spans="1:13" ht="15.75" customHeight="1" x14ac:dyDescent="0.2">
      <c r="A49" s="1">
        <v>45588.301754594911</v>
      </c>
      <c r="B49" s="2" t="s">
        <v>12</v>
      </c>
      <c r="C49" s="2" t="s">
        <v>165</v>
      </c>
      <c r="D49" s="2" t="s">
        <v>162</v>
      </c>
      <c r="E49" s="2" t="s">
        <v>166</v>
      </c>
      <c r="F49" s="8" t="s">
        <v>167</v>
      </c>
      <c r="G49" s="33"/>
      <c r="J49" s="2" t="s">
        <v>24</v>
      </c>
      <c r="K49" s="2" t="s">
        <v>37</v>
      </c>
    </row>
    <row r="50" spans="1:13" ht="15.75" customHeight="1" x14ac:dyDescent="0.2">
      <c r="A50" s="4">
        <v>45589.901180439818</v>
      </c>
      <c r="B50" s="5" t="s">
        <v>12</v>
      </c>
      <c r="C50" s="5" t="s">
        <v>168</v>
      </c>
      <c r="D50" s="5" t="s">
        <v>64</v>
      </c>
      <c r="E50" s="5" t="s">
        <v>169</v>
      </c>
      <c r="F50" s="5" t="s">
        <v>170</v>
      </c>
      <c r="G50" s="30" t="s">
        <v>98</v>
      </c>
      <c r="H50" s="5" t="s">
        <v>31</v>
      </c>
    </row>
    <row r="51" spans="1:13" ht="12.75" x14ac:dyDescent="0.2">
      <c r="A51" s="1">
        <v>45590.418467592594</v>
      </c>
      <c r="B51" s="2" t="s">
        <v>12</v>
      </c>
      <c r="C51" s="2" t="s">
        <v>171</v>
      </c>
      <c r="D51" s="2" t="s">
        <v>172</v>
      </c>
      <c r="E51" s="2" t="s">
        <v>173</v>
      </c>
      <c r="F51" s="8" t="s">
        <v>174</v>
      </c>
      <c r="G51" s="33"/>
      <c r="L51" s="2" t="s">
        <v>91</v>
      </c>
    </row>
    <row r="52" spans="1:13" ht="12.75" x14ac:dyDescent="0.2">
      <c r="A52" s="4">
        <v>45590.818912361108</v>
      </c>
      <c r="B52" s="5" t="s">
        <v>12</v>
      </c>
      <c r="C52" s="5" t="s">
        <v>79</v>
      </c>
      <c r="D52" s="5" t="s">
        <v>80</v>
      </c>
      <c r="E52" s="5" t="s">
        <v>81</v>
      </c>
      <c r="F52" s="6" t="s">
        <v>82</v>
      </c>
      <c r="G52" s="33"/>
      <c r="K52" s="2" t="s">
        <v>37</v>
      </c>
    </row>
    <row r="53" spans="1:13" ht="12.75" x14ac:dyDescent="0.2">
      <c r="A53" s="1">
        <v>45591.727528564814</v>
      </c>
      <c r="B53" s="2" t="s">
        <v>12</v>
      </c>
      <c r="C53" s="2" t="s">
        <v>175</v>
      </c>
      <c r="D53" s="2" t="s">
        <v>64</v>
      </c>
      <c r="E53" s="2" t="s">
        <v>176</v>
      </c>
      <c r="F53" s="8" t="s">
        <v>177</v>
      </c>
      <c r="G53" s="33"/>
      <c r="H53" s="2" t="s">
        <v>31</v>
      </c>
    </row>
    <row r="54" spans="1:13" ht="12.75" x14ac:dyDescent="0.2">
      <c r="A54" s="4">
        <v>45591.777767939813</v>
      </c>
      <c r="B54" s="5" t="s">
        <v>12</v>
      </c>
      <c r="C54" s="5" t="s">
        <v>178</v>
      </c>
      <c r="D54" s="5" t="s">
        <v>44</v>
      </c>
      <c r="E54" s="5" t="s">
        <v>179</v>
      </c>
      <c r="F54" s="6" t="s">
        <v>90</v>
      </c>
      <c r="G54" s="33"/>
      <c r="L54" s="5" t="s">
        <v>91</v>
      </c>
    </row>
    <row r="55" spans="1:13" ht="12.75" x14ac:dyDescent="0.2">
      <c r="A55" s="1">
        <v>45591.884584907406</v>
      </c>
      <c r="B55" s="2" t="s">
        <v>12</v>
      </c>
      <c r="C55" s="2" t="s">
        <v>180</v>
      </c>
      <c r="D55" s="2" t="s">
        <v>21</v>
      </c>
      <c r="E55" s="2" t="s">
        <v>181</v>
      </c>
      <c r="F55" s="2" t="s">
        <v>182</v>
      </c>
      <c r="G55" s="33"/>
      <c r="J55" s="2" t="s">
        <v>24</v>
      </c>
      <c r="K55" s="2" t="s">
        <v>37</v>
      </c>
    </row>
    <row r="56" spans="1:13" ht="12.75" x14ac:dyDescent="0.2">
      <c r="A56" s="4">
        <v>45591.950260138889</v>
      </c>
      <c r="B56" s="5" t="s">
        <v>12</v>
      </c>
      <c r="C56" s="5" t="s">
        <v>183</v>
      </c>
      <c r="D56" s="5" t="s">
        <v>184</v>
      </c>
      <c r="E56" s="5" t="s">
        <v>185</v>
      </c>
      <c r="F56" s="6" t="s">
        <v>186</v>
      </c>
      <c r="G56" s="30" t="s">
        <v>98</v>
      </c>
      <c r="J56" s="5" t="s">
        <v>36</v>
      </c>
    </row>
    <row r="57" spans="1:13" ht="12.75" x14ac:dyDescent="0.2">
      <c r="A57" s="1">
        <v>45591.951358032413</v>
      </c>
      <c r="B57" s="2" t="s">
        <v>12</v>
      </c>
      <c r="C57" s="2" t="s">
        <v>187</v>
      </c>
      <c r="D57" s="2" t="s">
        <v>184</v>
      </c>
      <c r="E57" s="2" t="s">
        <v>185</v>
      </c>
      <c r="F57" s="8" t="s">
        <v>186</v>
      </c>
      <c r="G57" s="29" t="s">
        <v>98</v>
      </c>
      <c r="J57" s="5" t="s">
        <v>36</v>
      </c>
      <c r="M57" s="3" t="s">
        <v>188</v>
      </c>
    </row>
    <row r="58" spans="1:13" ht="12.75" x14ac:dyDescent="0.2">
      <c r="A58" s="4">
        <v>45591.952026620369</v>
      </c>
      <c r="B58" s="5" t="s">
        <v>12</v>
      </c>
      <c r="C58" s="5" t="s">
        <v>189</v>
      </c>
      <c r="D58" s="5" t="s">
        <v>184</v>
      </c>
      <c r="E58" s="5" t="s">
        <v>185</v>
      </c>
      <c r="F58" s="6" t="s">
        <v>186</v>
      </c>
      <c r="G58" s="30" t="s">
        <v>98</v>
      </c>
      <c r="J58" s="5" t="s">
        <v>36</v>
      </c>
    </row>
    <row r="59" spans="1:13" ht="12.75" x14ac:dyDescent="0.2">
      <c r="A59" s="1">
        <v>45591.952766851857</v>
      </c>
      <c r="B59" s="2" t="s">
        <v>12</v>
      </c>
      <c r="C59" s="2" t="s">
        <v>190</v>
      </c>
      <c r="D59" s="2" t="s">
        <v>184</v>
      </c>
      <c r="E59" s="2" t="s">
        <v>185</v>
      </c>
      <c r="F59" s="8" t="s">
        <v>186</v>
      </c>
      <c r="G59" s="29" t="s">
        <v>98</v>
      </c>
      <c r="J59" s="5" t="s">
        <v>36</v>
      </c>
    </row>
    <row r="60" spans="1:13" ht="12.75" x14ac:dyDescent="0.2">
      <c r="A60" s="4">
        <v>45591.954052476853</v>
      </c>
      <c r="B60" s="5" t="s">
        <v>12</v>
      </c>
      <c r="C60" s="5" t="s">
        <v>191</v>
      </c>
      <c r="D60" s="5" t="s">
        <v>184</v>
      </c>
      <c r="E60" s="5" t="s">
        <v>185</v>
      </c>
      <c r="F60" s="6" t="s">
        <v>186</v>
      </c>
      <c r="G60" s="33"/>
      <c r="I60" s="5" t="s">
        <v>47</v>
      </c>
      <c r="J60" s="5" t="s">
        <v>36</v>
      </c>
    </row>
    <row r="61" spans="1:13" ht="12.75" x14ac:dyDescent="0.2">
      <c r="A61" s="1">
        <v>45591.954759212967</v>
      </c>
      <c r="B61" s="2" t="s">
        <v>12</v>
      </c>
      <c r="C61" s="2" t="s">
        <v>192</v>
      </c>
      <c r="D61" s="2" t="s">
        <v>184</v>
      </c>
      <c r="E61" s="2" t="s">
        <v>185</v>
      </c>
      <c r="F61" s="8" t="s">
        <v>186</v>
      </c>
      <c r="G61" s="33"/>
      <c r="I61" s="2" t="s">
        <v>47</v>
      </c>
      <c r="J61" s="2" t="s">
        <v>36</v>
      </c>
    </row>
    <row r="62" spans="1:13" ht="12.75" x14ac:dyDescent="0.2">
      <c r="A62" s="4">
        <v>45591.9639984838</v>
      </c>
      <c r="B62" s="5" t="s">
        <v>12</v>
      </c>
      <c r="C62" s="5" t="s">
        <v>193</v>
      </c>
      <c r="D62" s="5" t="s">
        <v>184</v>
      </c>
      <c r="E62" s="5" t="s">
        <v>194</v>
      </c>
      <c r="F62" s="5" t="s">
        <v>195</v>
      </c>
      <c r="G62" s="30" t="s">
        <v>98</v>
      </c>
      <c r="H62" s="5" t="s">
        <v>31</v>
      </c>
    </row>
    <row r="63" spans="1:13" ht="12.75" x14ac:dyDescent="0.2">
      <c r="A63" s="1">
        <v>45592.539419155088</v>
      </c>
      <c r="B63" s="2" t="s">
        <v>12</v>
      </c>
      <c r="C63" s="2" t="s">
        <v>196</v>
      </c>
      <c r="D63" s="2" t="s">
        <v>197</v>
      </c>
      <c r="E63" s="2" t="s">
        <v>198</v>
      </c>
      <c r="F63" s="2" t="s">
        <v>199</v>
      </c>
      <c r="G63" s="29" t="s">
        <v>41</v>
      </c>
      <c r="H63" s="2" t="s">
        <v>31</v>
      </c>
    </row>
    <row r="64" spans="1:13" ht="12.75" x14ac:dyDescent="0.2">
      <c r="A64" s="4">
        <v>45592.569879513889</v>
      </c>
      <c r="B64" s="5" t="s">
        <v>12</v>
      </c>
      <c r="C64" s="5" t="s">
        <v>43</v>
      </c>
      <c r="D64" s="5" t="s">
        <v>44</v>
      </c>
      <c r="E64" s="5" t="s">
        <v>45</v>
      </c>
      <c r="F64" s="6" t="s">
        <v>46</v>
      </c>
      <c r="G64" s="33"/>
      <c r="I64" s="5" t="s">
        <v>47</v>
      </c>
    </row>
    <row r="65" spans="1:13" ht="12.75" x14ac:dyDescent="0.2">
      <c r="A65" s="1">
        <v>45592.847856157408</v>
      </c>
      <c r="B65" s="2" t="s">
        <v>12</v>
      </c>
      <c r="C65" s="2" t="s">
        <v>200</v>
      </c>
      <c r="D65" s="2" t="s">
        <v>201</v>
      </c>
      <c r="E65" s="2" t="s">
        <v>202</v>
      </c>
      <c r="F65" s="2" t="s">
        <v>203</v>
      </c>
      <c r="G65" s="29" t="s">
        <v>59</v>
      </c>
      <c r="K65" s="2" t="s">
        <v>62</v>
      </c>
    </row>
    <row r="66" spans="1:13" ht="12.75" x14ac:dyDescent="0.2">
      <c r="A66" s="4">
        <v>45592.930758541668</v>
      </c>
      <c r="B66" s="5" t="s">
        <v>12</v>
      </c>
      <c r="C66" s="5" t="s">
        <v>204</v>
      </c>
      <c r="D66" s="5" t="s">
        <v>205</v>
      </c>
      <c r="E66" s="5" t="s">
        <v>206</v>
      </c>
      <c r="F66" s="5" t="s">
        <v>207</v>
      </c>
      <c r="L66" s="5" t="s">
        <v>91</v>
      </c>
    </row>
    <row r="67" spans="1:13" ht="12.75" x14ac:dyDescent="0.2">
      <c r="A67" s="1">
        <v>45592.945018298611</v>
      </c>
      <c r="B67" s="2" t="s">
        <v>12</v>
      </c>
      <c r="C67" s="2" t="s">
        <v>208</v>
      </c>
      <c r="D67" s="2" t="s">
        <v>84</v>
      </c>
      <c r="E67" s="2" t="s">
        <v>209</v>
      </c>
      <c r="F67" s="2" t="s">
        <v>210</v>
      </c>
      <c r="H67" s="2" t="s">
        <v>31</v>
      </c>
      <c r="I67" s="2" t="s">
        <v>211</v>
      </c>
    </row>
    <row r="68" spans="1:13" ht="12.75" x14ac:dyDescent="0.2">
      <c r="A68" s="4">
        <v>45592.977980810188</v>
      </c>
      <c r="B68" s="5" t="s">
        <v>12</v>
      </c>
      <c r="C68" s="5" t="s">
        <v>212</v>
      </c>
      <c r="D68" s="5" t="s">
        <v>213</v>
      </c>
      <c r="E68" s="5" t="s">
        <v>214</v>
      </c>
      <c r="F68" s="6" t="s">
        <v>215</v>
      </c>
      <c r="G68" s="5"/>
      <c r="K68" s="2" t="s">
        <v>37</v>
      </c>
    </row>
    <row r="69" spans="1:13" ht="12.75" x14ac:dyDescent="0.2">
      <c r="A69" s="1">
        <v>45593.382668483799</v>
      </c>
      <c r="B69" s="2" t="s">
        <v>12</v>
      </c>
      <c r="C69" s="2" t="s">
        <v>216</v>
      </c>
      <c r="D69" s="2" t="s">
        <v>44</v>
      </c>
      <c r="E69" s="2" t="s">
        <v>217</v>
      </c>
      <c r="F69" s="8" t="s">
        <v>218</v>
      </c>
      <c r="H69" s="2" t="s">
        <v>31</v>
      </c>
      <c r="K69" s="2" t="s">
        <v>37</v>
      </c>
      <c r="L69" s="2" t="s">
        <v>91</v>
      </c>
    </row>
    <row r="70" spans="1:13" ht="12.75" x14ac:dyDescent="0.2">
      <c r="A70" s="4">
        <v>45593.456956018519</v>
      </c>
      <c r="B70" s="5" t="s">
        <v>12</v>
      </c>
      <c r="C70" s="5" t="s">
        <v>219</v>
      </c>
      <c r="D70" s="5" t="s">
        <v>220</v>
      </c>
      <c r="E70" s="5" t="s">
        <v>221</v>
      </c>
      <c r="F70" s="6" t="s">
        <v>222</v>
      </c>
      <c r="K70" s="2" t="s">
        <v>37</v>
      </c>
    </row>
    <row r="71" spans="1:13" ht="12.75" x14ac:dyDescent="0.2">
      <c r="A71" s="1">
        <v>45593.634988055557</v>
      </c>
      <c r="B71" s="2" t="s">
        <v>12</v>
      </c>
      <c r="C71" s="2" t="s">
        <v>223</v>
      </c>
      <c r="D71" s="2" t="s">
        <v>64</v>
      </c>
      <c r="E71" s="2" t="s">
        <v>224</v>
      </c>
      <c r="F71" s="2" t="s">
        <v>225</v>
      </c>
      <c r="H71" s="2" t="s">
        <v>31</v>
      </c>
    </row>
    <row r="72" spans="1:13" ht="12.75" x14ac:dyDescent="0.2">
      <c r="A72" s="4">
        <v>45593.707550370367</v>
      </c>
      <c r="B72" s="5" t="s">
        <v>12</v>
      </c>
      <c r="C72" s="5" t="s">
        <v>226</v>
      </c>
      <c r="D72" s="5" t="s">
        <v>71</v>
      </c>
      <c r="E72" s="5" t="s">
        <v>96</v>
      </c>
      <c r="F72" s="5" t="s">
        <v>227</v>
      </c>
      <c r="H72" s="5" t="s">
        <v>31</v>
      </c>
      <c r="J72" s="15" t="s">
        <v>339</v>
      </c>
      <c r="M72" s="7" t="s">
        <v>228</v>
      </c>
    </row>
    <row r="73" spans="1:13" ht="14.25" x14ac:dyDescent="0.2">
      <c r="A73" s="4">
        <v>45593.811144710649</v>
      </c>
      <c r="B73" s="5" t="s">
        <v>12</v>
      </c>
      <c r="C73" s="5" t="s">
        <v>229</v>
      </c>
      <c r="D73" s="5" t="s">
        <v>197</v>
      </c>
      <c r="E73" s="5" t="s">
        <v>230</v>
      </c>
      <c r="F73" s="5" t="s">
        <v>231</v>
      </c>
      <c r="G73" s="31" t="s">
        <v>41</v>
      </c>
      <c r="H73" s="5" t="s">
        <v>31</v>
      </c>
    </row>
    <row r="74" spans="1:13" ht="14.25" x14ac:dyDescent="0.2">
      <c r="A74" s="26">
        <v>45594.335222731483</v>
      </c>
      <c r="B74" s="27" t="s">
        <v>12</v>
      </c>
      <c r="C74" s="27" t="s">
        <v>232</v>
      </c>
      <c r="D74" s="27" t="s">
        <v>233</v>
      </c>
      <c r="E74" s="27" t="s">
        <v>234</v>
      </c>
      <c r="F74" s="27" t="s">
        <v>235</v>
      </c>
      <c r="G74" s="36" t="s">
        <v>41</v>
      </c>
      <c r="H74" s="27" t="s">
        <v>31</v>
      </c>
      <c r="I74" s="24"/>
      <c r="J74" s="27" t="s">
        <v>24</v>
      </c>
      <c r="K74" s="24"/>
      <c r="L74" s="24"/>
      <c r="M74" s="37" t="s">
        <v>345</v>
      </c>
    </row>
    <row r="75" spans="1:13" ht="12.75" x14ac:dyDescent="0.2">
      <c r="A75" s="4">
        <v>45594.374198715275</v>
      </c>
      <c r="B75" s="5" t="s">
        <v>12</v>
      </c>
      <c r="C75" s="5" t="s">
        <v>236</v>
      </c>
      <c r="D75" s="5" t="s">
        <v>237</v>
      </c>
      <c r="E75" s="5" t="s">
        <v>238</v>
      </c>
      <c r="F75" s="5" t="s">
        <v>239</v>
      </c>
      <c r="G75" s="33"/>
      <c r="K75" s="2" t="s">
        <v>37</v>
      </c>
    </row>
    <row r="76" spans="1:13" ht="12.75" x14ac:dyDescent="0.2">
      <c r="A76" s="1">
        <v>45594.42888255787</v>
      </c>
      <c r="B76" s="2" t="s">
        <v>12</v>
      </c>
      <c r="C76" s="2" t="s">
        <v>240</v>
      </c>
      <c r="D76" s="2" t="s">
        <v>116</v>
      </c>
      <c r="E76" s="2" t="s">
        <v>241</v>
      </c>
      <c r="F76" s="2">
        <v>442305616</v>
      </c>
      <c r="G76" s="33"/>
      <c r="H76" s="2" t="s">
        <v>17</v>
      </c>
      <c r="I76" s="2" t="s">
        <v>47</v>
      </c>
      <c r="J76" s="14" t="s">
        <v>339</v>
      </c>
      <c r="K76" s="2" t="s">
        <v>25</v>
      </c>
    </row>
    <row r="77" spans="1:13" ht="12.75" x14ac:dyDescent="0.2">
      <c r="A77" s="4">
        <v>45594.470518043978</v>
      </c>
      <c r="B77" s="5" t="s">
        <v>12</v>
      </c>
      <c r="C77" s="5" t="s">
        <v>242</v>
      </c>
      <c r="D77" s="5" t="s">
        <v>213</v>
      </c>
      <c r="E77" s="5" t="s">
        <v>243</v>
      </c>
      <c r="F77" s="6" t="s">
        <v>244</v>
      </c>
      <c r="G77" s="33"/>
      <c r="H77" s="5" t="s">
        <v>17</v>
      </c>
      <c r="I77" s="5" t="s">
        <v>47</v>
      </c>
      <c r="K77" s="5" t="s">
        <v>25</v>
      </c>
    </row>
    <row r="78" spans="1:13" ht="14.25" x14ac:dyDescent="0.2">
      <c r="A78" s="1">
        <v>45594.523736284726</v>
      </c>
      <c r="B78" s="2" t="s">
        <v>12</v>
      </c>
      <c r="C78" s="2" t="s">
        <v>245</v>
      </c>
      <c r="D78" s="2" t="s">
        <v>246</v>
      </c>
      <c r="E78" s="2" t="s">
        <v>247</v>
      </c>
      <c r="F78" s="2" t="s">
        <v>248</v>
      </c>
      <c r="G78" s="32" t="s">
        <v>41</v>
      </c>
      <c r="H78" s="2" t="s">
        <v>31</v>
      </c>
    </row>
    <row r="79" spans="1:13" ht="12.75" x14ac:dyDescent="0.2">
      <c r="A79" s="4">
        <v>45595.619763634255</v>
      </c>
      <c r="B79" s="5" t="s">
        <v>12</v>
      </c>
      <c r="C79" s="5" t="s">
        <v>249</v>
      </c>
      <c r="D79" s="5" t="s">
        <v>49</v>
      </c>
      <c r="E79" s="5" t="s">
        <v>250</v>
      </c>
      <c r="F79" s="5" t="s">
        <v>251</v>
      </c>
      <c r="G79" s="33"/>
      <c r="H79" s="5" t="s">
        <v>17</v>
      </c>
      <c r="J79" s="14" t="s">
        <v>340</v>
      </c>
      <c r="K79" s="5" t="s">
        <v>336</v>
      </c>
    </row>
    <row r="80" spans="1:13" ht="12.75" x14ac:dyDescent="0.2">
      <c r="A80" s="1">
        <v>45595.923594189815</v>
      </c>
      <c r="B80" s="2" t="s">
        <v>12</v>
      </c>
      <c r="C80" s="2" t="s">
        <v>252</v>
      </c>
      <c r="D80" s="2" t="s">
        <v>49</v>
      </c>
      <c r="E80" s="2" t="s">
        <v>253</v>
      </c>
      <c r="F80" s="2" t="s">
        <v>254</v>
      </c>
      <c r="G80" s="33"/>
      <c r="K80" s="2" t="s">
        <v>37</v>
      </c>
    </row>
    <row r="81" spans="1:13" ht="12.75" x14ac:dyDescent="0.2">
      <c r="A81" s="4">
        <v>45595.925077118052</v>
      </c>
      <c r="B81" s="5" t="s">
        <v>12</v>
      </c>
      <c r="C81" s="5" t="s">
        <v>255</v>
      </c>
      <c r="D81" s="5" t="s">
        <v>256</v>
      </c>
      <c r="E81" s="5" t="s">
        <v>257</v>
      </c>
      <c r="F81" s="5" t="s">
        <v>258</v>
      </c>
      <c r="G81" s="33"/>
      <c r="J81" s="14" t="s">
        <v>340</v>
      </c>
      <c r="K81" s="5" t="s">
        <v>25</v>
      </c>
    </row>
    <row r="82" spans="1:13" ht="12.75" x14ac:dyDescent="0.2">
      <c r="A82" s="1">
        <v>45595.925877476853</v>
      </c>
      <c r="B82" s="2" t="s">
        <v>12</v>
      </c>
      <c r="C82" s="2" t="s">
        <v>259</v>
      </c>
      <c r="D82" s="2" t="s">
        <v>184</v>
      </c>
      <c r="E82" s="2" t="s">
        <v>185</v>
      </c>
      <c r="F82" s="8" t="s">
        <v>186</v>
      </c>
      <c r="G82" s="29" t="s">
        <v>98</v>
      </c>
    </row>
    <row r="83" spans="1:13" ht="12.75" x14ac:dyDescent="0.2">
      <c r="A83" s="4">
        <v>45595.926656030089</v>
      </c>
      <c r="B83" s="5" t="s">
        <v>12</v>
      </c>
      <c r="C83" s="5" t="s">
        <v>260</v>
      </c>
      <c r="D83" s="5" t="s">
        <v>184</v>
      </c>
      <c r="E83" s="5" t="s">
        <v>185</v>
      </c>
      <c r="F83" s="6" t="s">
        <v>186</v>
      </c>
      <c r="G83" s="30" t="s">
        <v>98</v>
      </c>
    </row>
    <row r="84" spans="1:13" ht="12.75" x14ac:dyDescent="0.2">
      <c r="A84" s="1">
        <v>45595.99195841435</v>
      </c>
      <c r="B84" s="2" t="s">
        <v>12</v>
      </c>
      <c r="C84" s="2" t="s">
        <v>261</v>
      </c>
      <c r="D84" s="2" t="s">
        <v>262</v>
      </c>
      <c r="E84" s="2" t="s">
        <v>263</v>
      </c>
      <c r="F84" s="2">
        <v>405030559</v>
      </c>
      <c r="G84" s="33"/>
      <c r="H84" s="2" t="s">
        <v>31</v>
      </c>
      <c r="I84" s="2" t="s">
        <v>211</v>
      </c>
      <c r="J84" s="2" t="s">
        <v>61</v>
      </c>
      <c r="K84" s="2" t="s">
        <v>37</v>
      </c>
    </row>
    <row r="85" spans="1:13" ht="12.75" x14ac:dyDescent="0.2">
      <c r="A85" s="4">
        <v>45596.303382546292</v>
      </c>
      <c r="B85" s="5" t="s">
        <v>12</v>
      </c>
      <c r="C85" s="5" t="s">
        <v>264</v>
      </c>
      <c r="D85" s="5" t="s">
        <v>49</v>
      </c>
      <c r="E85" s="5" t="s">
        <v>265</v>
      </c>
      <c r="F85" s="5" t="s">
        <v>266</v>
      </c>
      <c r="G85" s="33"/>
      <c r="H85" s="5" t="s">
        <v>17</v>
      </c>
      <c r="K85" s="5" t="s">
        <v>25</v>
      </c>
    </row>
    <row r="86" spans="1:13" ht="12.75" x14ac:dyDescent="0.2">
      <c r="A86" s="1">
        <v>45596.96243399306</v>
      </c>
      <c r="B86" s="2" t="s">
        <v>12</v>
      </c>
      <c r="C86" s="2" t="s">
        <v>267</v>
      </c>
      <c r="D86" s="2" t="s">
        <v>268</v>
      </c>
      <c r="E86" s="2" t="s">
        <v>269</v>
      </c>
      <c r="F86" s="2" t="s">
        <v>270</v>
      </c>
      <c r="G86" s="33"/>
      <c r="K86" s="2" t="s">
        <v>37</v>
      </c>
    </row>
    <row r="87" spans="1:13" ht="12.75" x14ac:dyDescent="0.2">
      <c r="A87" s="4">
        <v>45597.372806527783</v>
      </c>
      <c r="B87" s="5" t="s">
        <v>12</v>
      </c>
      <c r="C87" s="5" t="s">
        <v>271</v>
      </c>
      <c r="D87" s="5" t="s">
        <v>272</v>
      </c>
      <c r="E87" s="5" t="s">
        <v>273</v>
      </c>
      <c r="F87" s="5" t="s">
        <v>274</v>
      </c>
      <c r="G87" s="30" t="s">
        <v>59</v>
      </c>
      <c r="H87" s="5"/>
      <c r="M87" s="7" t="s">
        <v>275</v>
      </c>
    </row>
    <row r="88" spans="1:13" ht="12.75" x14ac:dyDescent="0.2">
      <c r="A88" s="1">
        <v>45597.593154409726</v>
      </c>
      <c r="B88" s="2" t="s">
        <v>12</v>
      </c>
      <c r="C88" s="2" t="s">
        <v>276</v>
      </c>
      <c r="D88" s="2" t="s">
        <v>144</v>
      </c>
      <c r="E88" s="2" t="s">
        <v>277</v>
      </c>
      <c r="F88" s="2" t="s">
        <v>278</v>
      </c>
      <c r="J88" s="14" t="s">
        <v>340</v>
      </c>
      <c r="K88" s="2" t="s">
        <v>37</v>
      </c>
    </row>
    <row r="89" spans="1:13" ht="12.75" x14ac:dyDescent="0.2">
      <c r="A89" s="4">
        <v>45597.593878125001</v>
      </c>
      <c r="B89" s="5" t="s">
        <v>12</v>
      </c>
      <c r="C89" s="5" t="s">
        <v>279</v>
      </c>
      <c r="D89" s="5" t="s">
        <v>280</v>
      </c>
      <c r="E89" s="5" t="s">
        <v>277</v>
      </c>
      <c r="F89" s="5" t="s">
        <v>281</v>
      </c>
      <c r="K89" s="5" t="s">
        <v>25</v>
      </c>
    </row>
    <row r="90" spans="1:13" ht="12.75" x14ac:dyDescent="0.2">
      <c r="A90" s="1">
        <v>45597.934326666669</v>
      </c>
      <c r="B90" s="2" t="s">
        <v>12</v>
      </c>
      <c r="C90" s="2" t="s">
        <v>282</v>
      </c>
      <c r="D90" s="2" t="s">
        <v>283</v>
      </c>
      <c r="E90" s="2" t="s">
        <v>284</v>
      </c>
      <c r="F90" s="2" t="s">
        <v>285</v>
      </c>
      <c r="J90" s="14" t="s">
        <v>339</v>
      </c>
      <c r="K90" s="2" t="s">
        <v>37</v>
      </c>
    </row>
    <row r="91" spans="1:13" s="24" customFormat="1" ht="12.75" x14ac:dyDescent="0.2">
      <c r="A91" s="22">
        <v>45599.613524560184</v>
      </c>
      <c r="B91" s="23" t="s">
        <v>12</v>
      </c>
      <c r="C91" s="23" t="s">
        <v>310</v>
      </c>
      <c r="D91" s="23" t="s">
        <v>311</v>
      </c>
      <c r="E91" s="23" t="s">
        <v>312</v>
      </c>
      <c r="F91" s="23" t="s">
        <v>313</v>
      </c>
      <c r="G91" s="23" t="s">
        <v>59</v>
      </c>
      <c r="H91" s="23" t="s">
        <v>60</v>
      </c>
      <c r="M91" s="25" t="s">
        <v>325</v>
      </c>
    </row>
    <row r="92" spans="1:13" s="24" customFormat="1" ht="12.75" x14ac:dyDescent="0.2">
      <c r="A92" s="26">
        <v>45599.616005104166</v>
      </c>
      <c r="B92" s="27" t="s">
        <v>12</v>
      </c>
      <c r="C92" s="27" t="s">
        <v>314</v>
      </c>
      <c r="D92" s="27" t="s">
        <v>311</v>
      </c>
      <c r="E92" s="27" t="s">
        <v>315</v>
      </c>
      <c r="F92" s="27" t="s">
        <v>316</v>
      </c>
      <c r="G92" s="27" t="s">
        <v>59</v>
      </c>
      <c r="H92" s="27" t="s">
        <v>60</v>
      </c>
      <c r="M92" s="28" t="s">
        <v>325</v>
      </c>
    </row>
    <row r="93" spans="1:13" ht="12.75" x14ac:dyDescent="0.2">
      <c r="A93" s="1">
        <v>45598.522641469906</v>
      </c>
      <c r="B93" s="2" t="s">
        <v>12</v>
      </c>
      <c r="C93" s="2" t="s">
        <v>286</v>
      </c>
      <c r="D93" s="2" t="s">
        <v>287</v>
      </c>
      <c r="E93" s="2" t="s">
        <v>15</v>
      </c>
      <c r="F93" s="2" t="s">
        <v>288</v>
      </c>
      <c r="G93" s="29" t="s">
        <v>59</v>
      </c>
      <c r="H93" s="14">
        <v>16000</v>
      </c>
      <c r="I93" s="2" t="s">
        <v>211</v>
      </c>
      <c r="J93" s="2" t="s">
        <v>61</v>
      </c>
      <c r="K93" s="2" t="s">
        <v>62</v>
      </c>
    </row>
    <row r="94" spans="1:13" ht="12.75" x14ac:dyDescent="0.2">
      <c r="A94" s="4">
        <v>45598.523727268519</v>
      </c>
      <c r="B94" s="5" t="s">
        <v>12</v>
      </c>
      <c r="C94" s="5" t="s">
        <v>289</v>
      </c>
      <c r="D94" s="5" t="s">
        <v>287</v>
      </c>
      <c r="E94" s="5" t="s">
        <v>15</v>
      </c>
      <c r="F94" s="5" t="s">
        <v>288</v>
      </c>
      <c r="G94" s="30" t="s">
        <v>98</v>
      </c>
      <c r="H94" s="5"/>
      <c r="I94" s="5" t="s">
        <v>47</v>
      </c>
      <c r="J94" s="5" t="s">
        <v>24</v>
      </c>
      <c r="K94" s="5" t="s">
        <v>37</v>
      </c>
    </row>
    <row r="95" spans="1:13" ht="12.75" x14ac:dyDescent="0.2">
      <c r="A95" s="1">
        <v>45598.524660324074</v>
      </c>
      <c r="B95" s="2" t="s">
        <v>12</v>
      </c>
      <c r="C95" s="2" t="s">
        <v>290</v>
      </c>
      <c r="D95" s="2" t="s">
        <v>287</v>
      </c>
      <c r="E95" s="2" t="s">
        <v>15</v>
      </c>
      <c r="F95" s="2" t="s">
        <v>288</v>
      </c>
      <c r="G95" s="14" t="s">
        <v>334</v>
      </c>
      <c r="H95" s="2" t="s">
        <v>60</v>
      </c>
      <c r="I95" s="2" t="s">
        <v>135</v>
      </c>
      <c r="J95" s="2" t="s">
        <v>61</v>
      </c>
      <c r="K95" s="2" t="s">
        <v>62</v>
      </c>
    </row>
    <row r="96" spans="1:13" ht="12.75" x14ac:dyDescent="0.2">
      <c r="A96" s="4">
        <v>45598.525510023144</v>
      </c>
      <c r="B96" s="5" t="s">
        <v>12</v>
      </c>
      <c r="C96" s="5" t="s">
        <v>291</v>
      </c>
      <c r="D96" s="5" t="s">
        <v>287</v>
      </c>
      <c r="E96" s="5" t="s">
        <v>15</v>
      </c>
      <c r="F96" s="5" t="s">
        <v>288</v>
      </c>
      <c r="G96" s="30" t="s">
        <v>41</v>
      </c>
      <c r="H96" s="15" t="s">
        <v>335</v>
      </c>
      <c r="I96" s="5" t="s">
        <v>47</v>
      </c>
      <c r="J96" s="5" t="s">
        <v>24</v>
      </c>
      <c r="K96" s="5" t="s">
        <v>25</v>
      </c>
    </row>
    <row r="97" spans="1:11" ht="12.75" x14ac:dyDescent="0.2">
      <c r="A97" s="1">
        <v>45598.526613564813</v>
      </c>
      <c r="B97" s="2" t="s">
        <v>12</v>
      </c>
      <c r="C97" s="2" t="s">
        <v>292</v>
      </c>
      <c r="D97" s="2" t="s">
        <v>287</v>
      </c>
      <c r="E97" s="2" t="s">
        <v>15</v>
      </c>
      <c r="F97" s="2" t="s">
        <v>288</v>
      </c>
      <c r="G97" s="14" t="s">
        <v>334</v>
      </c>
      <c r="H97" s="2" t="s">
        <v>60</v>
      </c>
      <c r="I97" s="2" t="s">
        <v>135</v>
      </c>
      <c r="J97" s="2" t="s">
        <v>61</v>
      </c>
      <c r="K97" s="2" t="s">
        <v>62</v>
      </c>
    </row>
    <row r="98" spans="1:11" ht="12.75" x14ac:dyDescent="0.2">
      <c r="A98" s="4">
        <v>45598.527456226853</v>
      </c>
      <c r="B98" s="5" t="s">
        <v>12</v>
      </c>
      <c r="C98" s="5" t="s">
        <v>293</v>
      </c>
      <c r="D98" s="5" t="s">
        <v>287</v>
      </c>
      <c r="E98" s="5" t="s">
        <v>15</v>
      </c>
      <c r="F98" s="5" t="s">
        <v>288</v>
      </c>
      <c r="G98" s="30" t="s">
        <v>41</v>
      </c>
      <c r="H98" s="15" t="s">
        <v>333</v>
      </c>
      <c r="I98" s="5" t="s">
        <v>211</v>
      </c>
      <c r="J98" s="5" t="s">
        <v>24</v>
      </c>
      <c r="K98" s="5" t="s">
        <v>37</v>
      </c>
    </row>
    <row r="99" spans="1:11" ht="12.75" x14ac:dyDescent="0.2">
      <c r="A99" s="1">
        <v>45598.529260138894</v>
      </c>
      <c r="B99" s="2" t="s">
        <v>12</v>
      </c>
      <c r="C99" s="2" t="s">
        <v>294</v>
      </c>
      <c r="D99" s="2" t="s">
        <v>287</v>
      </c>
      <c r="E99" s="2" t="s">
        <v>15</v>
      </c>
      <c r="F99" s="2" t="s">
        <v>288</v>
      </c>
      <c r="G99" s="29" t="s">
        <v>98</v>
      </c>
      <c r="H99" s="15" t="s">
        <v>333</v>
      </c>
      <c r="I99" s="2" t="s">
        <v>211</v>
      </c>
      <c r="J99" s="2" t="s">
        <v>24</v>
      </c>
      <c r="K99" s="2" t="s">
        <v>37</v>
      </c>
    </row>
    <row r="100" spans="1:11" ht="12.75" x14ac:dyDescent="0.2">
      <c r="A100" s="4">
        <v>45598.530040266203</v>
      </c>
      <c r="B100" s="5" t="s">
        <v>12</v>
      </c>
      <c r="C100" s="5" t="s">
        <v>295</v>
      </c>
      <c r="D100" s="5" t="s">
        <v>287</v>
      </c>
      <c r="E100" s="5" t="s">
        <v>15</v>
      </c>
      <c r="F100" s="5" t="s">
        <v>288</v>
      </c>
      <c r="G100" s="30" t="s">
        <v>41</v>
      </c>
      <c r="H100" s="15" t="s">
        <v>333</v>
      </c>
      <c r="I100" s="5" t="s">
        <v>211</v>
      </c>
      <c r="J100" s="5" t="s">
        <v>24</v>
      </c>
      <c r="K100" s="5" t="s">
        <v>37</v>
      </c>
    </row>
    <row r="101" spans="1:11" ht="12.75" x14ac:dyDescent="0.2">
      <c r="A101" s="1">
        <v>45598.530900625003</v>
      </c>
      <c r="B101" s="2" t="s">
        <v>12</v>
      </c>
      <c r="C101" s="2" t="s">
        <v>296</v>
      </c>
      <c r="D101" s="2" t="s">
        <v>287</v>
      </c>
      <c r="E101" s="2" t="s">
        <v>15</v>
      </c>
      <c r="F101" s="2" t="s">
        <v>288</v>
      </c>
      <c r="G101" s="29" t="s">
        <v>41</v>
      </c>
      <c r="H101" s="14" t="s">
        <v>333</v>
      </c>
      <c r="I101" s="2" t="s">
        <v>211</v>
      </c>
      <c r="J101" s="2" t="s">
        <v>36</v>
      </c>
      <c r="K101" s="2" t="s">
        <v>37</v>
      </c>
    </row>
    <row r="102" spans="1:11" ht="12.75" x14ac:dyDescent="0.2">
      <c r="A102" s="4">
        <v>45598.531602291667</v>
      </c>
      <c r="B102" s="5" t="s">
        <v>12</v>
      </c>
      <c r="C102" s="5" t="s">
        <v>297</v>
      </c>
      <c r="D102" s="5" t="s">
        <v>287</v>
      </c>
      <c r="E102" s="5" t="s">
        <v>15</v>
      </c>
      <c r="F102" s="5" t="s">
        <v>288</v>
      </c>
      <c r="G102" s="30" t="s">
        <v>41</v>
      </c>
      <c r="H102" s="15" t="s">
        <v>333</v>
      </c>
      <c r="I102" s="5" t="s">
        <v>211</v>
      </c>
      <c r="J102" s="5" t="s">
        <v>36</v>
      </c>
      <c r="K102" s="5" t="s">
        <v>37</v>
      </c>
    </row>
    <row r="103" spans="1:11" ht="12.75" x14ac:dyDescent="0.2">
      <c r="A103" s="1">
        <v>45598.532413425928</v>
      </c>
      <c r="B103" s="2" t="s">
        <v>12</v>
      </c>
      <c r="C103" s="2" t="s">
        <v>298</v>
      </c>
      <c r="D103" s="2" t="s">
        <v>287</v>
      </c>
      <c r="E103" s="2" t="s">
        <v>15</v>
      </c>
      <c r="F103" s="2" t="s">
        <v>288</v>
      </c>
      <c r="G103" s="29" t="s">
        <v>41</v>
      </c>
      <c r="H103" s="15" t="s">
        <v>333</v>
      </c>
      <c r="I103" s="2" t="s">
        <v>211</v>
      </c>
      <c r="J103" s="2" t="s">
        <v>24</v>
      </c>
      <c r="K103" s="2" t="s">
        <v>37</v>
      </c>
    </row>
    <row r="104" spans="1:11" ht="12.75" x14ac:dyDescent="0.2">
      <c r="A104" s="4">
        <v>45598.53324074074</v>
      </c>
      <c r="B104" s="5" t="s">
        <v>12</v>
      </c>
      <c r="C104" s="5" t="s">
        <v>299</v>
      </c>
      <c r="D104" s="5" t="s">
        <v>287</v>
      </c>
      <c r="E104" s="5" t="s">
        <v>15</v>
      </c>
      <c r="F104" s="5" t="s">
        <v>288</v>
      </c>
      <c r="G104" s="30" t="s">
        <v>41</v>
      </c>
      <c r="H104" s="15" t="s">
        <v>333</v>
      </c>
      <c r="I104" s="5" t="s">
        <v>211</v>
      </c>
      <c r="J104" s="5" t="s">
        <v>24</v>
      </c>
      <c r="K104" s="5" t="s">
        <v>37</v>
      </c>
    </row>
    <row r="105" spans="1:11" ht="12.75" x14ac:dyDescent="0.2">
      <c r="A105" s="1">
        <v>45598.534027013884</v>
      </c>
      <c r="B105" s="2" t="s">
        <v>12</v>
      </c>
      <c r="C105" s="2" t="s">
        <v>300</v>
      </c>
      <c r="D105" s="2" t="s">
        <v>287</v>
      </c>
      <c r="E105" s="2" t="s">
        <v>15</v>
      </c>
      <c r="F105" s="2" t="s">
        <v>288</v>
      </c>
      <c r="G105" s="29" t="s">
        <v>41</v>
      </c>
      <c r="H105" s="15" t="s">
        <v>333</v>
      </c>
      <c r="I105" s="2" t="s">
        <v>211</v>
      </c>
      <c r="J105" s="2" t="s">
        <v>24</v>
      </c>
      <c r="K105" s="2" t="s">
        <v>37</v>
      </c>
    </row>
    <row r="106" spans="1:11" ht="12.75" x14ac:dyDescent="0.2">
      <c r="A106" s="4">
        <v>45598.535037534719</v>
      </c>
      <c r="B106" s="5" t="s">
        <v>12</v>
      </c>
      <c r="C106" s="5" t="s">
        <v>301</v>
      </c>
      <c r="D106" s="5" t="s">
        <v>287</v>
      </c>
      <c r="E106" s="5" t="s">
        <v>15</v>
      </c>
      <c r="F106" s="5" t="s">
        <v>288</v>
      </c>
      <c r="G106" s="30" t="s">
        <v>41</v>
      </c>
      <c r="H106" s="15" t="s">
        <v>333</v>
      </c>
      <c r="I106" s="5" t="s">
        <v>211</v>
      </c>
      <c r="J106" s="5" t="s">
        <v>24</v>
      </c>
      <c r="K106" s="5" t="s">
        <v>37</v>
      </c>
    </row>
    <row r="107" spans="1:11" ht="12.75" x14ac:dyDescent="0.2">
      <c r="A107" s="1">
        <v>45598.536056840283</v>
      </c>
      <c r="B107" s="2" t="s">
        <v>12</v>
      </c>
      <c r="C107" s="2" t="s">
        <v>302</v>
      </c>
      <c r="D107" s="2" t="s">
        <v>287</v>
      </c>
      <c r="E107" s="2" t="s">
        <v>15</v>
      </c>
      <c r="F107" s="2" t="s">
        <v>288</v>
      </c>
      <c r="G107" s="14" t="s">
        <v>334</v>
      </c>
      <c r="H107" s="2" t="s">
        <v>60</v>
      </c>
      <c r="I107" s="2" t="s">
        <v>211</v>
      </c>
      <c r="J107" s="2" t="s">
        <v>61</v>
      </c>
      <c r="K107" s="2" t="s">
        <v>62</v>
      </c>
    </row>
    <row r="108" spans="1:11" ht="12.75" x14ac:dyDescent="0.2">
      <c r="A108" s="4">
        <v>45598.53683582176</v>
      </c>
      <c r="B108" s="5" t="s">
        <v>12</v>
      </c>
      <c r="C108" s="5" t="s">
        <v>303</v>
      </c>
      <c r="D108" s="5" t="s">
        <v>287</v>
      </c>
      <c r="E108" s="5" t="s">
        <v>15</v>
      </c>
      <c r="F108" s="5" t="s">
        <v>288</v>
      </c>
      <c r="G108" s="30" t="s">
        <v>41</v>
      </c>
      <c r="H108" s="15" t="s">
        <v>333</v>
      </c>
      <c r="I108" s="5" t="s">
        <v>211</v>
      </c>
      <c r="J108" s="5" t="s">
        <v>61</v>
      </c>
      <c r="K108" s="5" t="s">
        <v>62</v>
      </c>
    </row>
    <row r="109" spans="1:11" ht="12.75" x14ac:dyDescent="0.2">
      <c r="A109" s="1">
        <v>45598.53765046296</v>
      </c>
      <c r="B109" s="2" t="s">
        <v>12</v>
      </c>
      <c r="C109" s="2" t="s">
        <v>304</v>
      </c>
      <c r="D109" s="2" t="s">
        <v>287</v>
      </c>
      <c r="E109" s="2" t="s">
        <v>15</v>
      </c>
      <c r="F109" s="2" t="s">
        <v>288</v>
      </c>
      <c r="G109" s="29" t="s">
        <v>98</v>
      </c>
      <c r="H109" s="15" t="s">
        <v>333</v>
      </c>
      <c r="I109" s="2"/>
      <c r="J109" s="2" t="s">
        <v>24</v>
      </c>
      <c r="K109" s="2" t="s">
        <v>37</v>
      </c>
    </row>
    <row r="110" spans="1:11" ht="12.75" x14ac:dyDescent="0.2">
      <c r="A110" s="4">
        <v>45598.538868703705</v>
      </c>
      <c r="B110" s="5" t="s">
        <v>12</v>
      </c>
      <c r="C110" s="5" t="s">
        <v>305</v>
      </c>
      <c r="D110" s="5" t="s">
        <v>287</v>
      </c>
      <c r="E110" s="5" t="s">
        <v>15</v>
      </c>
      <c r="F110" s="5" t="s">
        <v>288</v>
      </c>
      <c r="G110" s="15" t="s">
        <v>337</v>
      </c>
      <c r="H110" s="5" t="s">
        <v>17</v>
      </c>
      <c r="I110" s="5" t="s">
        <v>47</v>
      </c>
      <c r="J110" s="5" t="s">
        <v>36</v>
      </c>
      <c r="K110" s="5" t="s">
        <v>25</v>
      </c>
    </row>
    <row r="111" spans="1:11" ht="12.75" x14ac:dyDescent="0.2">
      <c r="A111" s="1">
        <v>45598.539553657407</v>
      </c>
      <c r="B111" s="2" t="s">
        <v>12</v>
      </c>
      <c r="C111" s="2" t="s">
        <v>306</v>
      </c>
      <c r="D111" s="2" t="s">
        <v>287</v>
      </c>
      <c r="E111" s="2" t="s">
        <v>15</v>
      </c>
      <c r="F111" s="2" t="s">
        <v>288</v>
      </c>
      <c r="G111" s="29"/>
      <c r="H111" s="2" t="s">
        <v>17</v>
      </c>
      <c r="I111" s="2" t="s">
        <v>47</v>
      </c>
      <c r="J111" s="2" t="s">
        <v>36</v>
      </c>
      <c r="K111" s="2" t="s">
        <v>25</v>
      </c>
    </row>
    <row r="112" spans="1:11" ht="12.75" x14ac:dyDescent="0.2">
      <c r="A112" s="4">
        <v>45598.540243055555</v>
      </c>
      <c r="B112" s="5" t="s">
        <v>12</v>
      </c>
      <c r="C112" s="5" t="s">
        <v>307</v>
      </c>
      <c r="D112" s="5" t="s">
        <v>287</v>
      </c>
      <c r="E112" s="5" t="s">
        <v>15</v>
      </c>
      <c r="F112" s="5" t="s">
        <v>288</v>
      </c>
      <c r="G112" s="30" t="s">
        <v>59</v>
      </c>
      <c r="H112" s="15" t="s">
        <v>338</v>
      </c>
      <c r="I112" s="5" t="s">
        <v>135</v>
      </c>
      <c r="J112" s="5" t="s">
        <v>61</v>
      </c>
      <c r="K112" s="5" t="s">
        <v>62</v>
      </c>
    </row>
    <row r="113" spans="1:11" ht="12.75" x14ac:dyDescent="0.2">
      <c r="A113" s="1">
        <v>45598.540904479167</v>
      </c>
      <c r="B113" s="2" t="s">
        <v>12</v>
      </c>
      <c r="C113" s="2" t="s">
        <v>308</v>
      </c>
      <c r="D113" s="2" t="s">
        <v>287</v>
      </c>
      <c r="E113" s="2" t="s">
        <v>15</v>
      </c>
      <c r="F113" s="2" t="s">
        <v>288</v>
      </c>
      <c r="G113" s="2" t="s">
        <v>41</v>
      </c>
      <c r="H113" s="15" t="s">
        <v>333</v>
      </c>
      <c r="I113" s="2" t="s">
        <v>211</v>
      </c>
      <c r="J113" s="2" t="s">
        <v>36</v>
      </c>
      <c r="K113" s="2" t="s">
        <v>37</v>
      </c>
    </row>
    <row r="114" spans="1:11" ht="12.75" x14ac:dyDescent="0.2">
      <c r="A114" s="16"/>
      <c r="B114" s="17"/>
      <c r="C114" s="17" t="s">
        <v>326</v>
      </c>
      <c r="D114" s="17" t="s">
        <v>309</v>
      </c>
      <c r="E114" s="17"/>
      <c r="F114" s="17"/>
      <c r="G114" s="17"/>
      <c r="H114" s="17"/>
      <c r="I114" s="5" t="s">
        <v>47</v>
      </c>
      <c r="J114" s="17"/>
      <c r="K114" s="17"/>
    </row>
    <row r="115" spans="1:11" ht="12.75" x14ac:dyDescent="0.2">
      <c r="A115" s="16"/>
      <c r="B115" s="17"/>
      <c r="C115" s="17" t="s">
        <v>318</v>
      </c>
      <c r="D115" s="17" t="s">
        <v>201</v>
      </c>
      <c r="E115" s="17"/>
      <c r="F115" s="17"/>
      <c r="G115" s="17"/>
      <c r="H115" s="17"/>
      <c r="I115" s="5" t="s">
        <v>47</v>
      </c>
      <c r="J115" s="17"/>
      <c r="K115" s="17"/>
    </row>
    <row r="116" spans="1:11" ht="12.75" x14ac:dyDescent="0.2">
      <c r="A116" s="16"/>
      <c r="B116" s="17"/>
      <c r="C116" s="17" t="s">
        <v>327</v>
      </c>
      <c r="D116" s="17" t="s">
        <v>84</v>
      </c>
      <c r="E116" s="17"/>
      <c r="F116" s="17"/>
      <c r="G116" s="17"/>
      <c r="H116" s="17"/>
      <c r="I116" s="5" t="s">
        <v>47</v>
      </c>
      <c r="J116" s="17"/>
      <c r="K116" s="17"/>
    </row>
    <row r="117" spans="1:11" ht="12.75" x14ac:dyDescent="0.2">
      <c r="A117" s="16"/>
      <c r="B117" s="17"/>
      <c r="C117" s="17" t="s">
        <v>328</v>
      </c>
      <c r="D117" s="17" t="s">
        <v>184</v>
      </c>
      <c r="E117" s="17"/>
      <c r="F117" s="17"/>
      <c r="G117" s="17"/>
      <c r="H117" s="17"/>
      <c r="I117" s="5" t="s">
        <v>47</v>
      </c>
      <c r="J117" s="17"/>
      <c r="K117" s="17"/>
    </row>
    <row r="118" spans="1:11" ht="12.75" x14ac:dyDescent="0.2">
      <c r="A118" s="16"/>
      <c r="B118" s="17"/>
      <c r="C118" s="17" t="s">
        <v>329</v>
      </c>
      <c r="D118" s="17" t="s">
        <v>47</v>
      </c>
      <c r="E118" s="17"/>
      <c r="F118" s="17"/>
      <c r="G118" s="17"/>
      <c r="H118" s="17"/>
      <c r="I118" s="5" t="s">
        <v>47</v>
      </c>
      <c r="J118" s="17"/>
      <c r="K118" s="17"/>
    </row>
    <row r="119" spans="1:11" ht="12.75" x14ac:dyDescent="0.2">
      <c r="A119" s="16"/>
      <c r="B119" s="17"/>
      <c r="C119" s="17" t="s">
        <v>330</v>
      </c>
      <c r="D119" s="17" t="s">
        <v>64</v>
      </c>
      <c r="E119" s="17"/>
      <c r="F119" s="17"/>
      <c r="G119" s="17"/>
      <c r="H119" s="17"/>
      <c r="I119" s="5" t="s">
        <v>47</v>
      </c>
      <c r="J119" s="17"/>
      <c r="K119" s="17"/>
    </row>
    <row r="120" spans="1:11" ht="12.75" x14ac:dyDescent="0.2">
      <c r="A120" s="16"/>
      <c r="B120" s="17"/>
      <c r="C120" s="17" t="s">
        <v>331</v>
      </c>
      <c r="D120" s="17" t="s">
        <v>64</v>
      </c>
      <c r="E120" s="17"/>
      <c r="F120" s="17"/>
      <c r="G120" s="17"/>
      <c r="H120" s="17"/>
      <c r="I120" s="5" t="s">
        <v>47</v>
      </c>
      <c r="J120" s="17"/>
      <c r="K120" s="17"/>
    </row>
    <row r="121" spans="1:11" ht="12.75" x14ac:dyDescent="0.2">
      <c r="A121" s="16"/>
      <c r="B121" s="17"/>
      <c r="C121" s="17" t="s">
        <v>332</v>
      </c>
      <c r="D121" s="17" t="s">
        <v>21</v>
      </c>
      <c r="E121" s="17"/>
      <c r="F121" s="17"/>
      <c r="G121" s="17"/>
      <c r="H121" s="17"/>
      <c r="I121" s="5" t="s">
        <v>47</v>
      </c>
      <c r="J121" s="17"/>
      <c r="K121" s="17"/>
    </row>
    <row r="122" spans="1:11" ht="12.75" x14ac:dyDescent="0.2">
      <c r="A122" s="16"/>
      <c r="B122" s="17"/>
      <c r="C122" s="17" t="s">
        <v>341</v>
      </c>
      <c r="D122" s="17" t="s">
        <v>184</v>
      </c>
      <c r="E122" s="17"/>
      <c r="F122" s="17"/>
      <c r="G122" s="17" t="s">
        <v>98</v>
      </c>
      <c r="H122" s="17"/>
      <c r="I122" s="17"/>
      <c r="J122" s="17"/>
      <c r="K122" s="17"/>
    </row>
    <row r="123" spans="1:11" ht="12.75" x14ac:dyDescent="0.2">
      <c r="A123" s="16"/>
      <c r="B123" s="17"/>
      <c r="C123" s="17" t="s">
        <v>317</v>
      </c>
      <c r="D123" s="17" t="s">
        <v>201</v>
      </c>
      <c r="E123" s="17"/>
      <c r="F123" s="17"/>
      <c r="G123" s="17" t="s">
        <v>98</v>
      </c>
      <c r="H123" s="17"/>
      <c r="I123" s="17"/>
      <c r="J123" s="17"/>
      <c r="K123" s="17"/>
    </row>
    <row r="124" spans="1:11" ht="12.75" x14ac:dyDescent="0.2">
      <c r="A124" s="16"/>
      <c r="B124" s="17"/>
      <c r="C124" s="17" t="s">
        <v>319</v>
      </c>
      <c r="D124" s="17" t="s">
        <v>44</v>
      </c>
      <c r="E124" s="17"/>
      <c r="F124" s="17"/>
      <c r="G124" s="17" t="s">
        <v>98</v>
      </c>
      <c r="H124" s="17"/>
      <c r="I124" s="17"/>
      <c r="J124" s="17"/>
      <c r="K124" s="17"/>
    </row>
    <row r="125" spans="1:11" ht="12.75" x14ac:dyDescent="0.2">
      <c r="A125" s="16"/>
      <c r="B125" s="17"/>
      <c r="C125" s="17" t="s">
        <v>342</v>
      </c>
      <c r="D125" s="17" t="s">
        <v>44</v>
      </c>
      <c r="E125" s="17"/>
      <c r="F125" s="17"/>
      <c r="G125" s="17" t="s">
        <v>98</v>
      </c>
      <c r="H125" s="17"/>
      <c r="I125" s="17"/>
      <c r="J125" s="17"/>
      <c r="K125" s="17"/>
    </row>
    <row r="126" spans="1:11" ht="12.75" x14ac:dyDescent="0.2">
      <c r="A126" s="16"/>
      <c r="B126" s="17"/>
      <c r="C126" s="17" t="s">
        <v>343</v>
      </c>
      <c r="D126" s="17" t="s">
        <v>184</v>
      </c>
      <c r="E126" s="17"/>
      <c r="F126" s="17"/>
      <c r="G126" s="17" t="s">
        <v>98</v>
      </c>
      <c r="H126" s="17"/>
      <c r="I126" s="17"/>
      <c r="J126" s="17"/>
      <c r="K126" s="17"/>
    </row>
    <row r="127" spans="1:11" ht="12.75" x14ac:dyDescent="0.2">
      <c r="A127" s="16"/>
      <c r="B127" s="17"/>
      <c r="C127" s="17" t="s">
        <v>344</v>
      </c>
      <c r="D127" s="17" t="s">
        <v>44</v>
      </c>
      <c r="E127" s="17"/>
      <c r="F127" s="17"/>
      <c r="G127" s="17" t="s">
        <v>98</v>
      </c>
      <c r="H127" s="17"/>
      <c r="I127" s="17"/>
      <c r="J127" s="17"/>
      <c r="K127" s="17"/>
    </row>
    <row r="128" spans="1:11" ht="12.75" x14ac:dyDescent="0.2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ht="12.75" x14ac:dyDescent="0.2">
      <c r="A129" s="16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ht="12.75" x14ac:dyDescent="0.2">
      <c r="A130" s="16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ht="12.75" x14ac:dyDescent="0.2">
      <c r="A131" s="4"/>
      <c r="B131" s="5"/>
      <c r="C131" s="5"/>
      <c r="D131" s="5"/>
      <c r="E131" s="5"/>
      <c r="F131" s="6"/>
      <c r="J131" s="5"/>
      <c r="K131" s="5"/>
    </row>
    <row r="132" spans="1:11" ht="12.75" x14ac:dyDescent="0.2">
      <c r="A132" s="1"/>
      <c r="B132" s="2"/>
      <c r="C132" s="2"/>
      <c r="D132" s="2"/>
      <c r="E132" s="2"/>
      <c r="F132" s="8"/>
      <c r="G132" s="19"/>
    </row>
    <row r="133" spans="1:11" ht="12.75" x14ac:dyDescent="0.2">
      <c r="A133" s="4"/>
      <c r="B133" s="5"/>
      <c r="C133" s="5"/>
      <c r="D133" s="5"/>
      <c r="E133" s="5"/>
      <c r="F133" s="5"/>
      <c r="H133" s="5"/>
      <c r="I133" s="5"/>
    </row>
    <row r="134" spans="1:11" ht="12.75" x14ac:dyDescent="0.2">
      <c r="A134" s="1"/>
      <c r="B134" s="2"/>
      <c r="C134" s="2"/>
      <c r="D134" s="2"/>
      <c r="E134" s="2"/>
      <c r="F134" s="2"/>
      <c r="H134" s="2"/>
      <c r="I134" s="2"/>
    </row>
    <row r="135" spans="1:11" ht="12.75" x14ac:dyDescent="0.2">
      <c r="A135" s="4"/>
      <c r="B135" s="5"/>
      <c r="C135" s="5"/>
      <c r="D135" s="5"/>
      <c r="E135" s="5"/>
      <c r="F135" s="5"/>
      <c r="G135" s="5"/>
      <c r="I135" s="5"/>
      <c r="J135" s="5"/>
    </row>
    <row r="136" spans="1:11" ht="12.75" x14ac:dyDescent="0.2">
      <c r="A136" s="1"/>
      <c r="B136" s="2"/>
      <c r="C136" s="2"/>
      <c r="D136" s="2"/>
      <c r="E136" s="2"/>
      <c r="F136" s="2"/>
      <c r="J136" s="2"/>
      <c r="K136" s="2"/>
    </row>
    <row r="137" spans="1:11" ht="12.75" x14ac:dyDescent="0.2">
      <c r="A137" s="4"/>
      <c r="B137" s="5"/>
      <c r="C137" s="5"/>
      <c r="D137" s="5"/>
      <c r="E137" s="5"/>
      <c r="F137" s="5"/>
      <c r="K137" s="5"/>
    </row>
    <row r="138" spans="1:11" ht="12.75" x14ac:dyDescent="0.2">
      <c r="A138" s="1"/>
      <c r="B138" s="2"/>
      <c r="C138" s="2"/>
      <c r="D138" s="2"/>
      <c r="E138" s="2"/>
      <c r="F138" s="2"/>
      <c r="G138" s="2"/>
      <c r="H138" s="2"/>
      <c r="J138" s="2"/>
      <c r="K138" s="2"/>
    </row>
    <row r="139" spans="1:11" ht="12.75" x14ac:dyDescent="0.2">
      <c r="A139" s="4"/>
      <c r="B139" s="5"/>
      <c r="C139" s="5"/>
      <c r="D139" s="5"/>
      <c r="E139" s="5"/>
      <c r="F139" s="5"/>
      <c r="G139" s="18"/>
    </row>
    <row r="140" spans="1:11" ht="12.75" x14ac:dyDescent="0.2">
      <c r="A140" s="1"/>
      <c r="B140" s="2"/>
      <c r="C140" s="2"/>
      <c r="D140" s="2"/>
      <c r="E140" s="2"/>
      <c r="F140" s="2"/>
      <c r="J140" s="2"/>
      <c r="K140" s="2"/>
    </row>
    <row r="141" spans="1:11" ht="12.75" x14ac:dyDescent="0.2">
      <c r="A141" s="4"/>
      <c r="B141" s="5"/>
      <c r="C141" s="5"/>
      <c r="D141" s="5"/>
      <c r="E141" s="5"/>
      <c r="F141" s="5"/>
      <c r="H141" s="5"/>
    </row>
    <row r="142" spans="1:11" ht="12.75" x14ac:dyDescent="0.2">
      <c r="A142" s="1"/>
      <c r="B142" s="2"/>
      <c r="C142" s="2"/>
      <c r="D142" s="2"/>
      <c r="E142" s="2"/>
      <c r="F142" s="2"/>
      <c r="H142" s="2"/>
      <c r="I142" s="2"/>
      <c r="J142" s="2"/>
      <c r="K142" s="2"/>
    </row>
    <row r="143" spans="1:11" ht="12.75" x14ac:dyDescent="0.2">
      <c r="A143" s="9"/>
      <c r="B143" s="10"/>
      <c r="C143" s="10"/>
      <c r="D143" s="10"/>
      <c r="E143" s="10"/>
      <c r="F143" s="10"/>
      <c r="G143" s="20"/>
      <c r="J143" s="10"/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Vastauksista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 Kyläkallio</dc:creator>
  <cp:lastModifiedBy>EXT-Kyläkallio Aarne</cp:lastModifiedBy>
  <dcterms:created xsi:type="dcterms:W3CDTF">2024-11-07T12:25:11Z</dcterms:created>
  <dcterms:modified xsi:type="dcterms:W3CDTF">2024-11-10T09:37:05Z</dcterms:modified>
</cp:coreProperties>
</file>